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 shapeId="0">
      <text/>
    </comment>
    <comment ref="Q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<sst xmlns="http://schemas.openxmlformats.org/spreadsheetml/2006/main" count="2209" uniqueCount="1328">
  <si>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</si>
  <si>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</si>
  <si>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</si>
  <si>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</si>
  <si>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</si>
  <si>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</si>
  <si>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</si>
  <si>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</si>
  <si>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</si>
  <si>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</si>
  <si>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</si>
  <si>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</si>
  <si>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</si>
  <si>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</si>
  <si>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</si>
  <si>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</si>
  <si>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</si>
  <si>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</si>
  <si>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</si>
  <si>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</si>
  <si>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</si>
  <si>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</si>
  <si>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</si>
  <si>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</si>
  <si>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</si>
  <si>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</si>
  <si>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</si>
  <si>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</si>
  <si>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</si>
  <si>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</si>
  <si>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</si>
  <si>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</si>
  <si>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</si>
  <si>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</si>
  <si>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</si>
  <si>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</si>
  <si>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</si>
  <si>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</si>
  <si>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</si>
  <si>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</si>
  <si>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</si>
  <si>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</si>
  <si>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</si>
  <si>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</si>
  <si>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</si>
  <si>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</si>
  <si>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</si>
  <si>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</si>
  <si>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</si>
  <si>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</si>
  <si>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</si>
  <si>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</si>
  <si>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</si>
  <si>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</si>
  <si>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</si>
  <si>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</si>
  <si>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</si>
  <si>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</si>
  <si>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</si>
  <si>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</si>
  <si>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</si>
  <si>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</si>
  <si>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</si>
  <si>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</si>
  <si>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</si>
  <si>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</si>
  <si>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</si>
  <si>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</si>
  <si>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</si>
  <si>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</si>
  <si>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</si>
  <si>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</si>
  <si>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</si>
  <si>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</si>
  <si>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</si>
  <si>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</si>
  <si>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</si>
  <si>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</si>
  <si>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</si>
  <si>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</si>
  <si>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</si>
  <si>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</si>
  <si>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</si>
  <si>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</si>
  <si>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</si>
  <si>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</si>
  <si>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</si>
  <si>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</si>
  <si>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</si>
  <si>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</si>
  <si>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</si>
  <si>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</si>
  <si>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</si>
  <si>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</si>
  <si>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</si>
  <si>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</si>
  <si>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</si>
  <si>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</si>
  <si>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</si>
  <si>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</si>
  <si>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</si>
  <si>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</si>
  <si>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</si>
  <si>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</si>
  <si>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</si>
  <si>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</si>
  <si>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</si>
  <si>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</si>
  <si>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</si>
  <si>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</si>
  <si>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</si>
  <si>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</si>
  <si>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</si>
  <si>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</si>
  <si>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</si>
  <si>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</si>
  <si>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</si>
  <si>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</si>
  <si>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</si>
  <si>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</si>
  <si>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</si>
  <si>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</si>
  <si>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</si>
  <si>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</si>
  <si>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</si>
  <si>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</si>
  <si>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</si>
  <si>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</si>
  <si>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</si>
  <si>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</si>
  <si>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</si>
  <si>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</si>
  <si>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</si>
  <si>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</si>
  <si>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</si>
  <si>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</si>
  <si>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</si>
  <si>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</si>
  <si>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</si>
  <si>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</si>
  <si>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</si>
  <si>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</si>
  <si>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</si>
  <si>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</si>
  <si>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</si>
  <si>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</si>
  <si>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</si>
  <si>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</si>
  <si>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</si>
  <si>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</si>
  <si>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</si>
  <si>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</si>
  <si>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</si>
  <si>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</si>
  <si>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</si>
  <si>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</si>
  <si>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</si>
  <si>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</si>
  <si>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</si>
  <si>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</si>
  <si>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</si>
  <si>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</si>
  <si>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</si>
  <si>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</si>
  <si>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</si>
  <si>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</si>
  <si>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</si>
  <si>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</si>
  <si>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</si>
  <si>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</si>
  <si>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</si>
  <si>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</si>
  <si>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</si>
  <si>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</si>
  <si>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</si>
  <si>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</si>
  <si>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</si>
  <si>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</si>
  <si>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</si>
  <si>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</si>
  <si>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</si>
  <si>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</si>
  <si>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</si>
  <si>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</si>
  <si>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</si>
  <si>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</si>
  <si>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</si>
  <si>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</si>
  <si>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</si>
  <si>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</si>
  <si>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</si>
  <si>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</si>
  <si>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</si>
  <si>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</si>
  <si>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</si>
  <si>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</si>
  <si>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</si>
  <si>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</si>
  <si>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</si>
  <si>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</si>
  <si>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</si>
  <si>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</si>
  <si>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</si>
  <si>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</si>
  <si>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</si>
  <si>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</si>
  <si>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</si>
  <si>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</si>
  <si>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</si>
  <si>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</si>
  <si>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</si>
  <si>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</si>
  <si>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</si>
  <si>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</si>
  <si>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</si>
  <si>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</si>
  <si>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</si>
  <si>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</si>
  <si>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</si>
  <si>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</si>
  <si>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</si>
  <si>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</si>
  <si>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</si>
  <si>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</si>
  <si>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</si>
  <si>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</si>
  <si>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</si>
  <si>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</si>
  <si>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</si>
  <si>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</si>
  <si>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</si>
  <si>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</si>
  <si>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</si>
  <si>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</si>
  <si>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</si>
  <si>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</si>
  <si>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</si>
  <si>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</si>
  <si>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</si>
  <si>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</si>
  <si>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</si>
  <si>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</si>
  <si>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</si>
  <si>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</si>
  <si>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</si>
  <si>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</si>
  <si>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</si>
  <si>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</si>
  <si>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</si>
  <si>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</si>
  <si>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</si>
  <si>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</si>
  <si>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</si>
  <si>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</si>
  <si>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</si>
  <si>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</si>
  <si>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</si>
  <si>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</si>
  <si>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</si>
  <si>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</si>
  <si>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</si>
  <si>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</si>
  <si>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</si>
  <si>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</si>
  <si>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</si>
  <si>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</si>
  <si>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</si>
  <si>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</si>
  <si>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</si>
  <si>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</si>
  <si>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</si>
  <si>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</si>
  <si>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</si>
  <si>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</si>
  <si>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</si>
  <si>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</si>
  <si>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</si>
  <si>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</si>
  <si>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</si>
  <si>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</si>
  <si>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</si>
  <si>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</si>
  <si>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</si>
  <si>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</si>
  <si>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</si>
  <si>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</si>
  <si>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</si>
  <si>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</si>
  <si>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</si>
  <si>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</si>
  <si>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</si>
  <si>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</si>
  <si>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</si>
  <si>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</si>
  <si>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</si>
  <si>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</si>
  <si>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</si>
  <si>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</si>
  <si>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</si>
  <si>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</si>
  <si>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</si>
  <si>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</si>
  <si>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</si>
  <si>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</si>
  <si>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</si>
  <si>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</si>
  <si>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</si>
  <si>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</si>
  <si>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</si>
  <si>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</si>
  <si>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</si>
  <si>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</si>
  <si>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</si>
  <si>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</si>
  <si>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</si>
  <si>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</si>
  <si>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</si>
  <si>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</si>
  <si>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</si>
  <si>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</si>
  <si>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</si>
  <si>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</si>
  <si>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</si>
  <si>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</si>
  <si>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</si>
  <si>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</si>
  <si>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</si>
  <si>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</si>
  <si>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</si>
  <si>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</si>
  <si>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</si>
  <si>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</si>
  <si>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</si>
  <si>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</si>
  <si>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</si>
  <si>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</si>
  <si>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</si>
  <si>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</si>
  <si>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</si>
  <si>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</si>
  <si>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</si>
  <si>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</si>
  <si>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</si>
  <si>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</si>
  <si>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</si>
  <si>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</si>
  <si>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</si>
  <si>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</si>
  <si>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</si>
  <si>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</si>
  <si>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</si>
  <si>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</si>
  <si>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</si>
  <si>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</si>
  <si>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</si>
  <si>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</si>
  <si>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</si>
  <si>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</si>
  <si>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</si>
  <si>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</si>
  <si>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</si>
  <si>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</si>
  <si>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</si>
  <si>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</si>
  <si>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</si>
  <si>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</si>
  <si>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</si>
  <si>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</si>
  <si>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</si>
  <si>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</si>
  <si>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</si>
  <si>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</si>
  <si>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</si>
  <si>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</si>
  <si>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</si>
  <si>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</si>
  <si>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</si>
  <si>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</si>
  <si>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</si>
  <si>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</si>
  <si>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</si>
  <si>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</si>
  <si>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</si>
  <si>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</si>
  <si>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</si>
  <si>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</si>
  <si>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</si>
  <si>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</si>
  <si>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</si>
  <si>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</si>
  <si>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</si>
  <si>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</si>
  <si>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</si>
  <si>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</si>
  <si>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</si>
  <si>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</si>
  <si>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</si>
  <si>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</si>
  <si>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</si>
  <si>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</si>
  <si>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</si>
  <si>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</si>
  <si>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</si>
  <si>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</si>
  <si>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</si>
  <si>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</si>
  <si>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</si>
  <si>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</si>
  <si>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</si>
  <si>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</si>
  <si>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</si>
  <si>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</si>
  <si>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</si>
  <si>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</si>
  <si>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</si>
  <si>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</si>
  <si>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</si>
  <si>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</si>
  <si>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</si>
  <si>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</si>
  <si>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</si>
  <si>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</si>
  <si>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</si>
  <si>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</si>
  <si>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</si>
  <si>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</si>
  <si>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</si>
  <si>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</si>
  <si>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</si>
  <si>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</si>
  <si>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</si>
  <si>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</si>
  <si>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</si>
  <si>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</si>
  <si>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</si>
  <si>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</si>
  <si>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</si>
  <si>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</si>
  <si>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</si>
  <si>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</si>
  <si>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</si>
  <si>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</si>
  <si>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</si>
  <si>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</si>
  <si>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</si>
  <si>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</si>
  <si>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</si>
  <si>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</si>
  <si>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</si>
  <si>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</si>
  <si>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</si>
  <si>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</si>
  <si>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</si>
  <si>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</si>
  <si>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</si>
  <si>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</si>
  <si>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</si>
  <si>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</si>
  <si>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</si>
  <si>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</si>
  <si>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</si>
  <si>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</si>
  <si>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</si>
  <si>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</si>
  <si>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</si>
  <si>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</si>
  <si>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</si>
  <si>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</si>
  <si>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</si>
  <si>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</si>
  <si>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</si>
  <si>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</si>
  <si>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</si>
  <si>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</si>
  <si>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</si>
  <si>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</si>
  <si>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</si>
  <si>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</si>
  <si>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</si>
  <si>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</si>
  <si>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</si>
  <si>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</si>
  <si>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</si>
  <si>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</si>
  <si>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</si>
  <si>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</si>
  <si>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</si>
  <si>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</si>
  <si>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</si>
  <si>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</si>
  <si>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</si>
  <si>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</si>
  <si>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</si>
  <si>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</si>
  <si>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</si>
  <si>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</si>
  <si>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</si>
  <si>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</si>
  <si>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</si>
  <si>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</si>
  <si>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</si>
  <si>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</si>
  <si>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</si>
  <si>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</si>
  <si>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</si>
  <si>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</si>
  <si>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</si>
  <si>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</si>
  <si>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</si>
  <si>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</si>
  <si>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</si>
  <si>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</si>
  <si>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</si>
  <si>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</si>
  <si>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</si>
  <si>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</si>
  <si>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</si>
  <si>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</si>
  <si>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</si>
  <si>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</si>
  <si>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</si>
  <si>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</si>
  <si>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</si>
  <si>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</si>
  <si>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</si>
  <si>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</si>
  <si>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</si>
  <si>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</si>
  <si>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</si>
  <si>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</si>
  <si>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</si>
  <si>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</si>
  <si>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</si>
  <si>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</si>
  <si>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</si>
  <si>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</si>
  <si>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</si>
  <si>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</si>
  <si>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</si>
  <si>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</si>
  <si>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</si>
  <si>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</si>
  <si>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</si>
  <si>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</si>
  <si>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</si>
  <si>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</si>
  <si>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</si>
  <si>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</si>
  <si>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</si>
  <si>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</si>
  <si>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</si>
  <si>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</si>
  <si>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</si>
  <si>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</si>
  <si>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</si>
  <si>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</si>
  <si>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</si>
  <si>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</si>
  <si>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</si>
  <si>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</si>
  <si>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</si>
  <si>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</si>
  <si>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</si>
  <si>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</si>
  <si>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</si>
  <si>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</si>
  <si>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</si>
  <si>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</si>
  <si>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</si>
  <si>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</si>
  <si>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</si>
  <si>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</si>
  <si>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</si>
  <si>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</si>
  <si>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</si>
  <si>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</si>
  <si>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</si>
  <si>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</si>
  <si>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</si>
  <si>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</si>
  <si>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</si>
  <si>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</si>
  <si>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</si>
  <si>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</si>
  <si>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</si>
  <si>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</si>
  <si>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</si>
  <si>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</si>
  <si>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</si>
  <si>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</si>
  <si>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</si>
  <si>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</si>
  <si>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</si>
  <si>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</si>
  <si>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</si>
  <si>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</si>
  <si>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</si>
  <si>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</si>
  <si>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</si>
  <si>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</si>
  <si>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</si>
  <si>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</si>
  <si>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</si>
  <si>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</si>
  <si>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</si>
  <si>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</si>
  <si>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</si>
  <si>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</si>
  <si>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</si>
  <si>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</si>
  <si>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</si>
  <si>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</si>
  <si>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</si>
  <si>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</si>
  <si>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</si>
  <si>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</si>
  <si>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</si>
  <si>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</si>
  <si>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</si>
  <si>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</si>
  <si>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</si>
  <si>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</si>
  <si>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</si>
  <si>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</si>
  <si>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</si>
  <si>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</si>
  <si>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</si>
  <si>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</si>
  <si>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</si>
  <si>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</si>
  <si>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</si>
  <si>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</si>
  <si>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</si>
  <si>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</si>
  <si>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</si>
  <si>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</si>
  <si>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</si>
  <si>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</si>
  <si>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</si>
  <si>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</si>
  <si>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</si>
  <si>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</si>
  <si>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</si>
  <si>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</si>
  <si>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</si>
  <si>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</si>
  <si>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</si>
  <si>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</si>
  <si>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</si>
  <si>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</si>
  <si>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</si>
  <si>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</si>
  <si>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</si>
  <si>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</si>
  <si>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</si>
  <si>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</si>
  <si>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</si>
  <si>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</si>
  <si>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</si>
  <si>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</si>
  <si>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</si>
  <si>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</si>
  <si>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</si>
  <si>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</si>
  <si>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</si>
  <si>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</si>
  <si>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</si>
  <si>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</si>
  <si>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</si>
  <si>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</si>
  <si>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</si>
  <si>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</si>
  <si>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</si>
  <si>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</si>
  <si>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</si>
  <si>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</si>
  <si>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</si>
  <si>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</si>
  <si>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</si>
  <si>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</si>
  <si>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</si>
  <si>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</si>
  <si>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</si>
  <si>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</si>
  <si>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</si>
  <si>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</si>
  <si>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</si>
  <si>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</si>
  <si>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</si>
  <si>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</si>
  <si>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</si>
  <si>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</si>
  <si>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</si>
  <si>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</si>
  <si>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</si>
  <si>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</si>
  <si>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</si>
  <si>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</si>
  <si>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</si>
  <si>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</si>
  <si>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</si>
  <si>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</si>
  <si>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</si>
  <si>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</si>
  <si>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</si>
  <si>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</si>
  <si>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</si>
  <si>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</si>
  <si>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</si>
  <si>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</si>
  <si>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</si>
  <si>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</si>
  <si>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</si>
  <si>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</si>
  <si>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</si>
  <si>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</si>
  <si>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</si>
  <si>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</si>
  <si>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</si>
  <si>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</si>
  <si>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</si>
  <si>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</si>
  <si>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</si>
  <si>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</si>
  <si>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</si>
  <si>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</si>
  <si>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</si>
  <si>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</si>
  <si>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</si>
  <si>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</si>
  <si>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</si>
  <si>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</si>
  <si>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</si>
  <si>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</si>
  <si>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</si>
  <si>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</si>
  <si>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</si>
  <si>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</si>
  <si>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</si>
  <si>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</si>
  <si>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</si>
  <si>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</si>
  <si>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</si>
  <si>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</si>
  <si>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</si>
  <si>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</si>
  <si>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</si>
  <si>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</si>
  <si>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</si>
  <si>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</si>
  <si>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</si>
  <si>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</si>
  <si>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</si>
  <si>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</si>
  <si>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</si>
  <si>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</si>
  <si>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</si>
  <si>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</si>
  <si>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</si>
  <si>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</si>
  <si>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</si>
  <si>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</si>
  <si>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</si>
  <si>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</si>
  <si>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</si>
  <si>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</si>
  <si>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</si>
  <si>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</si>
  <si>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</si>
  <si>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</si>
  <si>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</si>
  <si>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</si>
  <si>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</si>
  <si>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</si>
  <si>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</si>
  <si>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</si>
  <si>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</si>
  <si>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</si>
  <si>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</si>
  <si>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</si>
  <si>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</si>
  <si>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</si>
  <si>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</si>
  <si>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</si>
  <si>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</si>
  <si>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</si>
  <si>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</si>
  <si>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</si>
  <si>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</si>
  <si>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</si>
  <si>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</si>
  <si>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</si>
  <si>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</si>
  <si>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</si>
  <si>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</si>
  <si>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</si>
  <si>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</si>
  <si>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</si>
  <si>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</si>
  <si>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</si>
  <si>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</si>
  <si>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</si>
  <si>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</si>
  <si>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</si>
  <si>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</si>
  <si>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</si>
  <si>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</si>
  <si>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</si>
  <si>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</si>
  <si>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</si>
  <si>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</si>
  <si>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</si>
  <si>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</si>
  <si>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</si>
  <si>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</si>
  <si>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</si>
  <si>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</si>
  <si>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</si>
  <si>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</si>
  <si>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</si>
  <si>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</si>
  <si>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</si>
  <si>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</si>
  <si>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</si>
  <si>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</si>
  <si>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</si>
  <si>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</si>
  <si>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</si>
  <si>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</si>
  <si>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</si>
  <si>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</si>
  <si>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</si>
  <si>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</si>
  <si>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</si>
  <si>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</si>
  <si>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</si>
  <si>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</si>
  <si>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</si>
  <si>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</si>
  <si>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</si>
  <si>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</si>
  <si>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</si>
  <si>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</si>
  <si>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</si>
  <si>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</si>
  <si>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</si>
  <si>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</si>
  <si>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</si>
  <si>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</si>
  <si>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</si>
  <si>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</si>
  <si>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</si>
  <si>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</si>
  <si>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</si>
  <si>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</si>
  <si>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</si>
  <si>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</si>
  <si>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</si>
  <si>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</si>
  <si>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</si>
  <si>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</si>
  <si>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</si>
  <si>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</si>
  <si>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</si>
  <si>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</si>
  <si>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</si>
  <si>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</si>
  <si>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</si>
  <si>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</si>
  <si>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</si>
  <si>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</si>
  <si>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</si>
  <si>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</si>
  <si>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</si>
  <si>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</si>
  <si>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</si>
  <si>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</si>
  <si>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</si>
  <si>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</si>
  <si>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</si>
  <si>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</si>
  <si>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</si>
  <si>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</si>
  <si>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</si>
  <si>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</si>
  <si>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</si>
  <si>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</si>
  <si>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</si>
  <si>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</si>
  <si>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</si>
  <si>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</si>
  <si>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</si>
  <si>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</si>
  <si>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</si>
  <si>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</si>
  <si>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</si>
  <si>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</si>
  <si>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</si>
  <si>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</si>
  <si>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</si>
  <si>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</si>
  <si>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</si>
  <si>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</si>
  <si>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</si>
  <si>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</si>
  <si>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</si>
  <si>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</si>
  <si>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</si>
  <si>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</si>
  <si>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</si>
  <si>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</si>
  <si>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</si>
  <si>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</si>
  <si>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</si>
  <si>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</si>
  <si>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</si>
  <si>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</si>
  <si>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</si>
  <si>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</si>
  <si>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</si>
  <si>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</si>
  <si>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</si>
  <si>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</si>
  <si>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</si>
  <si>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</si>
  <si>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</si>
  <si>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</si>
  <si>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</si>
  <si>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</si>
  <si>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</si>
  <si>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</si>
  <si>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</si>
  <si>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</si>
  <si>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</si>
  <si>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</si>
  <si>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</si>
  <si>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</si>
  <si>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</si>
  <si>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</si>
  <si>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</si>
  <si>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</si>
  <si>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</si>
  <si>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</si>
  <si>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</si>
  <si>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</si>
  <si>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</si>
  <si>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</si>
  <si>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</si>
  <si>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</si>
  <si>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</si>
  <si>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</si>
  <si>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</si>
  <si>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</si>
  <si>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</si>
  <si>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</si>
  <si>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</si>
  <si>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</si>
  <si>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</si>
  <si>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</si>
  <si>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</si>
  <si>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</si>
  <si>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</si>
  <si>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</si>
  <si>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</si>
  <si>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</si>
  <si>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</si>
  <si>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</si>
  <si>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</si>
  <si>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</si>
  <si>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</si>
  <si>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</si>
  <si>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</si>
  <si>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</si>
  <si>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</si>
  <si>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</si>
  <si>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</si>
  <si>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</si>
  <si>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</si>
  <si>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</si>
  <si>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</si>
  <si>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</si>
  <si>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</si>
  <si>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</si>
  <si>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</si>
  <si>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</si>
  <si>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</si>
  <si>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</si>
  <si>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</si>
  <si>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</si>
  <si>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</si>
  <si>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</si>
  <si>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</si>
  <si>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</si>
  <si>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</si>
  <si>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</si>
  <si>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</si>
  <si>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</si>
  <si>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</si>
  <si>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</si>
  <si>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</si>
  <si>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</si>
  <si>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</si>
  <si>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</si>
  <si>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</si>
  <si>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</si>
  <si>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</si>
  <si>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</si>
  <si>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</si>
  <si>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</si>
  <si>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</si>
  <si>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</si>
  <si>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</si>
  <si>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</si>
  <si>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</si>
  <si>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</si>
  <si>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</si>
  <si>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</si>
  <si>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</si>
  <si>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</si>
  <si>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</si>
  <si>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</si>
  <si>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</si>
  <si>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</si>
  <si>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</si>
  <si>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</si>
  <si>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</si>
  <si>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</si>
  <si>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</si>
  <si>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</si>
  <si>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</si>
  <si>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</si>
  <si>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</si>
  <si>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</si>
  <si>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</si>
  <si>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</si>
  <si>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</si>
  <si>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</si>
  <si>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</si>
  <si>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</si>
  <si>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</si>
  <si>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</si>
  <si>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</si>
  <si>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</si>
  <si>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</si>
  <si>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</si>
  <si>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</si>
  <si>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</si>
  <si>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</si>
  <si>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</si>
  <si>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</si>
  <si>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</si>
  <si>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</si>
  <si>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</si>
  <si>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</si>
  <si>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</si>
  <si>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</si>
  <si>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</si>
  <si>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</si>
  <si>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</si>
  <si>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</si>
  <si>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</si>
  <si>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</si>
  <si>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</si>
  <si>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</si>
  <si>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</si>
  <si>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</si>
  <si>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</si>
  <si>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</si>
  <si>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</si>
  <si>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</si>
  <si>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</si>
  <si>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</si>
  <si>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</si>
  <si>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</si>
  <si>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</si>
  <si>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</si>
  <si>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</si>
  <si>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</si>
  <si>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</si>
  <si>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</si>
  <si>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</si>
  <si>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</si>
  <si>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</si>
  <si>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</si>
  <si>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</si>
  <si>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</si>
  <si>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</si>
  <si>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</si>
  <si>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</si>
  <si>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</si>
  <si>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</si>
  <si>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</si>
  <si>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</si>
  <si>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</si>
  <si>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</si>
  <si>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</si>
  <si>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</si>
  <si>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</si>
  <si>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</si>
  <si>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</si>
  <si>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</si>
  <si>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</si>
  <si>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</si>
  <si>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</si>
  <si>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</si>
  <si>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</si>
  <si>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</si>
  <si>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</si>
  <si>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</si>
  <si>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</si>
  <si>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</si>
  <si>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</si>
  <si>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</si>
  <si>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</si>
  <si>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</si>
  <si>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</si>
  <si>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</si>
  <si>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</si>
  <si>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</si>
  <si>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</si>
  <si>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</si>
  <si>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</si>
  <si>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</si>
  <si>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</si>
  <si>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</si>
  <si>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</si>
  <si>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</si>
  <si>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</si>
  <si>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</si>
  <si>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</si>
  <si>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</si>
  <si>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</si>
  <si>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</si>
  <si>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</si>
  <si>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</si>
  <si>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</si>
  <si>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</si>
  <si>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</si>
  <si>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</si>
  <si>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</si>
  <si>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</si>
  <si>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</si>
  <si>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</si>
  <si>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</si>
  <si>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</si>
  <si>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</si>
  <si>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</si>
  <si>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</si>
  <si>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</si>
  <si>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</si>
  <si>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</si>
  <si>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</si>
  <si>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</si>
  <si>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</si>
  <si>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</si>
  <si>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</si>
  <si>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</si>
  <si>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</si>
  <si>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</si>
  <si>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</si>
  <si>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</si>
  <si>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</si>
  <si>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</si>
  <si>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</si>
  <si>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</si>
  <si>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</si>
  <si>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</si>
  <si>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</si>
  <si>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</si>
  <si>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</si>
  <si>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</si>
  <si>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</si>
  <si>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</si>
  <si>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</si>
  <si>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</si>
  <si>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</si>
  <si>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</si>
  <si>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</si>
  <si>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</si>
  <si>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</si>
  <si>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</si>
  <si>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</si>
  <si>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</si>
  <si>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</si>
  <si>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</si>
  <si>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</si>
  <si>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</si>
  <si>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</si>
  <si>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</si>
  <si>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</si>
  <si>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</si>
  <si>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</si>
  <si>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</si>
  <si>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</si>
  <si>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</si>
  <si>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</si>
  <si>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</si>
  <si>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</si>
  <si>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</si>
  <si>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</si>
  <si>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</si>
  <si>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</si>
  <si>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</si>
  <si>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</si>
  <si>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</si>
  <si>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</si>
  <si>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</si>
  <si>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</si>
  <si>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</si>
  <si>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</si>
  <si>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</si>
  <si>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</si>
  <si>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</si>
  <si>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</si>
  <si>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</si>
  <si>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</si>
  <si>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</si>
  <si>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</si>
  <si>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</si>
  <si>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</si>
  <si>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</si>
  <si>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</si>
  <si>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</si>
  <si>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</si>
  <si>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</si>
  <si>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</si>
  <si>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</si>
  <si>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</si>
  <si>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</si>
  <si>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</si>
  <si>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</si>
  <si>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</si>
  <si>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</si>
  <si>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</si>
  <si>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</si>
  <si>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</si>
  <si>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</si>
  <si>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</si>
  <si>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</si>
  <si>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</si>
  <si>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</si>
  <si>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</si>
  <si>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</si>
  <si>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</si>
  <si>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</si>
  <si>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</si>
  <si>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</si>
  <si>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</si>
  <si>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</si>
  <si>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</si>
  <si>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</si>
  <si>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</si>
  <si>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</si>
  <si>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</si>
  <si>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</si>
  <si>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</si>
  <si>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</si>
  <si>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</si>
  <si>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</si>
  <si>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</si>
  <si>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</si>
  <si>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</si>
  <si>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</si>
  <si>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</si>
  <si>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</si>
  <si>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</si>
  <si>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</si>
  <si>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</si>
  <si>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</si>
  <si>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</si>
  <si>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Phước</t>
  </si>
  <si>
    <t>Đạt</t>
  </si>
  <si>
    <t>CS 420 D</t>
  </si>
  <si>
    <t>Nguyễn Thùy</t>
  </si>
  <si>
    <t>Dương</t>
  </si>
  <si>
    <t>Huỳnh Đắc Khánh</t>
  </si>
  <si>
    <t>Nguyễn Ngọc</t>
  </si>
  <si>
    <t>Giao</t>
  </si>
  <si>
    <t>Hoàng Trọng</t>
  </si>
  <si>
    <t>Hiếu</t>
  </si>
  <si>
    <t>Nguyễn Phước Đức</t>
  </si>
  <si>
    <t>Hưng</t>
  </si>
  <si>
    <t>Nguyễn Đỗ Khánh</t>
  </si>
  <si>
    <t>Trần Quang</t>
  </si>
  <si>
    <t>Huy</t>
  </si>
  <si>
    <t>Ngô Thanh</t>
  </si>
  <si>
    <t>Kiên</t>
  </si>
  <si>
    <t>Chử Quang</t>
  </si>
  <si>
    <t>Long</t>
  </si>
  <si>
    <t>Cao Văn</t>
  </si>
  <si>
    <t>Luân</t>
  </si>
  <si>
    <t>Nguyễn Văn</t>
  </si>
  <si>
    <t>Lực</t>
  </si>
  <si>
    <t>Võ Ngọc</t>
  </si>
  <si>
    <t>Nhân</t>
  </si>
  <si>
    <t>Nguyễn Phú</t>
  </si>
  <si>
    <t>Tài</t>
  </si>
  <si>
    <t>Lê Ngọc Thành</t>
  </si>
  <si>
    <t>Tâm</t>
  </si>
  <si>
    <t>Huỳnh Nguyễn Ngọc</t>
  </si>
  <si>
    <t>Tân</t>
  </si>
  <si>
    <t>Phạm Hữu Tiến</t>
  </si>
  <si>
    <t>Thành</t>
  </si>
  <si>
    <t>Phạm Minh</t>
  </si>
  <si>
    <t>Thi</t>
  </si>
  <si>
    <t>Thiện</t>
  </si>
  <si>
    <t>Thủy Phước</t>
  </si>
  <si>
    <t>Thịnh</t>
  </si>
  <si>
    <t>Nguyễn Quang</t>
  </si>
  <si>
    <t>Nguyễn Đình</t>
  </si>
  <si>
    <t>Phạm Thị Thanh</t>
  </si>
  <si>
    <t>Tuyền</t>
  </si>
  <si>
    <t>Nguyễn Tất</t>
  </si>
  <si>
    <t>Văn</t>
  </si>
  <si>
    <t>Phạm Thanh</t>
  </si>
  <si>
    <t>Vỹ</t>
  </si>
  <si>
    <t>K28TROY-TPM</t>
  </si>
  <si>
    <t>K27TROY-TPM</t>
  </si>
  <si>
    <t>201-90-25-1-1</t>
  </si>
  <si>
    <t>201</t>
  </si>
  <si>
    <t>KHỐI LỚP: CS 420(A)</t>
  </si>
  <si>
    <t>90</t>
  </si>
  <si>
    <t>MÔN : Hệ Phân Tán (J2EE, .NET) * MÃ MÔN :  CS 420</t>
  </si>
  <si>
    <t>Thời gian:07h30 - Ngày 30/05/2025 - Phòng: 201 - cơ sở:  K7/25 Quang Trung</t>
  </si>
  <si>
    <t/>
  </si>
  <si>
    <t>07h30 - Ngày 30/05/2025 - Phòng: 201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</si>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</sst>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43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9" xfId="134" applyFont="1" applyFill="1" applyBorder="1" applyAlignment="1">
      <alignment horizontal="center"/>
    </xf>
    <xf numFmtId="0" fontId="103" fillId="0" borderId="11" xfId="120" applyNumberFormat="1" applyFont="1" applyFill="1" applyBorder="1" applyAlignment="1" applyProtection="1">
      <alignment horizontal="left"/>
    </xf>
    <xf numFmtId="0" fontId="103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80" fillId="0" borderId="3" xfId="122" applyFont="1" applyFill="1" applyBorder="1" applyAlignment="1">
      <alignment horizontal="center" vertical="center" wrapText="1"/>
    </xf>
    <xf numFmtId="0" fontId="80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102" fillId="0" borderId="3" xfId="122" applyFont="1" applyFill="1" applyBorder="1" applyAlignment="1">
      <alignment horizontal="center" vertical="center" wrapText="1"/>
    </xf>
    <xf numFmtId="0" fontId="102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3" name="Picture 2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4" name="Picture 3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R44"/>
  <sheetViews>
    <sheetView tabSelected="1" topLeftCell="B1" workbookViewId="0">
      <pane ySplit="7" topLeftCell="A8" activePane="bottomLeft" state="frozen"/>
      <selection pane="bottomLeft" activeCell="J12" sqref="J12"/>
    </sheetView>
  </sheetViews>
  <sheetFormatPr defaultRowHeight="15"/>
  <cols>
    <col min="1" max="1" width="5.5703125" hidden="1" customWidth="1"/>
    <col min="2" max="2" width="3.5703125" customWidth="1"/>
    <col min="3" max="3" width="10.140625" customWidth="1"/>
    <col min="4" max="4" width="13.7109375" customWidth="1"/>
    <col min="5" max="5" width="7.28515625" customWidth="1"/>
    <col min="6" max="6" width="8.85546875" customWidth="1"/>
    <col min="7" max="7" width="8.7109375" customWidth="1"/>
    <col min="8" max="8" width="3.5703125" customWidth="1"/>
    <col min="9" max="9" width="4.7109375" customWidth="1"/>
    <col min="10" max="10" width="6.85546875" customWidth="1"/>
    <col min="11" max="12" width="3.7109375" customWidth="1"/>
    <col min="13" max="13" width="5.140625" customWidth="1"/>
    <col min="14" max="14" width="8.7109375" customWidth="1"/>
    <col min="15" max="15" width="6" customWidth="1"/>
    <col min="16" max="16" width="1.140625" customWidth="1"/>
    <col min="17" max="17" width="2" customWidth="1"/>
    <col min="18" max="18" width="9.140625" hidden="1" customWidth="1"/>
  </cols>
  <sheetData>
    <row r="1" spans="1:18" s="1" customFormat="1" ht="14.25" customHeight="1">
      <c r="C1" s="185" t="s">
        <v>1268</v>
      </c>
      <c r="D1" s="185"/>
      <c r="E1" s="186" t="s">
        <v>1267</v>
      </c>
      <c r="F1" s="186"/>
      <c r="G1" s="186"/>
      <c r="H1" s="186"/>
      <c r="I1" s="186"/>
      <c r="J1" s="186"/>
      <c r="K1" s="186"/>
      <c r="L1" s="186"/>
      <c r="M1" s="186"/>
      <c r="N1" s="186"/>
      <c r="O1" s="130" t="s">
        <v>1318</v>
      </c>
    </row>
    <row r="2" spans="1:18" s="1" customFormat="1">
      <c r="C2" s="185" t="s">
        <v>1269</v>
      </c>
      <c r="D2" s="185"/>
      <c r="E2" s="2" t="s">
        <v>1319</v>
      </c>
      <c r="F2" s="186" t="s">
        <v>1320</v>
      </c>
      <c r="G2" s="186"/>
      <c r="H2" s="186"/>
      <c r="I2" s="186"/>
      <c r="J2" s="186"/>
      <c r="K2" s="186"/>
      <c r="L2" s="186"/>
      <c r="M2" s="186"/>
      <c r="N2" s="186"/>
      <c r="O2" s="3" t="s">
        <v>7</v>
      </c>
      <c r="P2" s="4" t="s">
        <v>8</v>
      </c>
      <c r="Q2" s="4">
        <v>3</v>
      </c>
    </row>
    <row r="3" spans="1:18" s="5" customFormat="1" ht="18.75" customHeight="1">
      <c r="C3" s="6" t="s">
        <v>1321</v>
      </c>
      <c r="D3" s="187" t="s">
        <v>1322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" t="s">
        <v>9</v>
      </c>
      <c r="P3" s="3" t="s">
        <v>8</v>
      </c>
      <c r="Q3" s="3">
        <v>2</v>
      </c>
    </row>
    <row r="4" spans="1:18" s="5" customFormat="1" ht="18.75" customHeight="1">
      <c r="B4" s="188" t="s">
        <v>1323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3" t="s">
        <v>10</v>
      </c>
      <c r="P4" s="3" t="s">
        <v>8</v>
      </c>
      <c r="Q4" s="3">
        <v>1</v>
      </c>
    </row>
    <row r="5" spans="1:18" ht="3.75" customHeight="1"/>
    <row r="6" spans="1:18" ht="15" customHeight="1">
      <c r="B6" s="174" t="s">
        <v>0</v>
      </c>
      <c r="C6" s="173" t="s">
        <v>11</v>
      </c>
      <c r="D6" s="189" t="s">
        <v>3</v>
      </c>
      <c r="E6" s="190" t="s">
        <v>4</v>
      </c>
      <c r="F6" s="173" t="s">
        <v>17</v>
      </c>
      <c r="G6" s="173" t="s">
        <v>18</v>
      </c>
      <c r="H6" s="171" t="s">
        <v>1264</v>
      </c>
      <c r="I6" s="191" t="s">
        <v>1265</v>
      </c>
      <c r="J6" s="173" t="s">
        <v>12</v>
      </c>
      <c r="K6" s="175" t="s">
        <v>6</v>
      </c>
      <c r="L6" s="175"/>
      <c r="M6" s="175"/>
      <c r="N6" s="175"/>
      <c r="O6" s="176" t="s">
        <v>13</v>
      </c>
      <c r="P6" s="177"/>
      <c r="Q6" s="178"/>
    </row>
    <row r="7" spans="1:18" ht="27" customHeight="1">
      <c r="B7" s="174"/>
      <c r="C7" s="174"/>
      <c r="D7" s="189"/>
      <c r="E7" s="190"/>
      <c r="F7" s="174"/>
      <c r="G7" s="174"/>
      <c r="H7" s="172"/>
      <c r="I7" s="192"/>
      <c r="J7" s="174"/>
      <c r="K7" s="7" t="s">
        <v>1261</v>
      </c>
      <c r="L7" s="7" t="s">
        <v>1262</v>
      </c>
      <c r="M7" s="165" t="s">
        <v>1263</v>
      </c>
      <c r="N7" s="7" t="s">
        <v>15</v>
      </c>
      <c r="O7" s="179"/>
      <c r="P7" s="180"/>
      <c r="Q7" s="181"/>
    </row>
    <row r="8" spans="1:18" ht="20.100000000000001" customHeight="1">
      <c r="A8">
        <v>1</v>
      </c>
      <c r="B8" s="8">
        <v>1</v>
      </c>
      <c r="C8" s="30">
        <v>28210224157</v>
      </c>
      <c r="D8" s="166" t="s">
        <v>1270</v>
      </c>
      <c r="E8" s="167" t="s">
        <v>1271</v>
      </c>
      <c r="F8" s="33" t="s">
        <v>1272</v>
      </c>
      <c r="G8" s="33" t="s">
        <v>1316</v>
      </c>
      <c r="H8" s="9"/>
      <c r="I8" s="9"/>
      <c r="J8" s="10"/>
      <c r="K8" s="10"/>
      <c r="L8" s="10"/>
      <c r="M8" s="10"/>
      <c r="N8" s="10"/>
      <c r="O8" s="182" t="s">
        <v>1324</v>
      </c>
      <c r="P8" s="183"/>
      <c r="Q8" s="184"/>
      <c r="R8" t="s">
        <v>1325</v>
      </c>
    </row>
    <row r="9" spans="1:18" ht="20.100000000000001" customHeight="1">
      <c r="A9">
        <v>2</v>
      </c>
      <c r="B9" s="8">
        <v>2</v>
      </c>
      <c r="C9" s="30">
        <v>27201201033</v>
      </c>
      <c r="D9" s="166" t="s">
        <v>1273</v>
      </c>
      <c r="E9" s="167" t="s">
        <v>1274</v>
      </c>
      <c r="F9" s="33" t="s">
        <v>1272</v>
      </c>
      <c r="G9" s="33" t="s">
        <v>1317</v>
      </c>
      <c r="H9" s="9"/>
      <c r="I9" s="9"/>
      <c r="J9" s="10"/>
      <c r="K9" s="10"/>
      <c r="L9" s="10"/>
      <c r="M9" s="10"/>
      <c r="N9" s="10"/>
      <c r="O9" s="168" t="s">
        <v>1324</v>
      </c>
      <c r="P9" s="169"/>
      <c r="Q9" s="170"/>
      <c r="R9" t="s">
        <v>1325</v>
      </c>
    </row>
    <row r="10" spans="1:18" ht="20.100000000000001" customHeight="1">
      <c r="A10">
        <v>3</v>
      </c>
      <c r="B10" s="8">
        <v>3</v>
      </c>
      <c r="C10" s="30">
        <v>27211224534</v>
      </c>
      <c r="D10" s="166" t="s">
        <v>1275</v>
      </c>
      <c r="E10" s="167" t="s">
        <v>1274</v>
      </c>
      <c r="F10" s="33" t="s">
        <v>1272</v>
      </c>
      <c r="G10" s="33" t="s">
        <v>1316</v>
      </c>
      <c r="H10" s="9"/>
      <c r="I10" s="9"/>
      <c r="J10" s="10"/>
      <c r="K10" s="10"/>
      <c r="L10" s="10"/>
      <c r="M10" s="10"/>
      <c r="N10" s="10"/>
      <c r="O10" s="168" t="s">
        <v>1324</v>
      </c>
      <c r="P10" s="169"/>
      <c r="Q10" s="170"/>
      <c r="R10" t="s">
        <v>1325</v>
      </c>
    </row>
    <row r="11" spans="1:18" ht="20.100000000000001" customHeight="1">
      <c r="A11">
        <v>4</v>
      </c>
      <c r="B11" s="8">
        <v>4</v>
      </c>
      <c r="C11" s="30">
        <v>28210254915</v>
      </c>
      <c r="D11" s="166" t="s">
        <v>1276</v>
      </c>
      <c r="E11" s="167" t="s">
        <v>1277</v>
      </c>
      <c r="F11" s="33" t="s">
        <v>1272</v>
      </c>
      <c r="G11" s="33" t="s">
        <v>1316</v>
      </c>
      <c r="H11" s="9"/>
      <c r="I11" s="9"/>
      <c r="J11" s="10"/>
      <c r="K11" s="10"/>
      <c r="L11" s="10"/>
      <c r="M11" s="10"/>
      <c r="N11" s="10"/>
      <c r="O11" s="168" t="s">
        <v>1324</v>
      </c>
      <c r="P11" s="169"/>
      <c r="Q11" s="170"/>
      <c r="R11" t="s">
        <v>1325</v>
      </c>
    </row>
    <row r="12" spans="1:18" ht="20.100000000000001" customHeight="1">
      <c r="A12">
        <v>5</v>
      </c>
      <c r="B12" s="8">
        <v>5</v>
      </c>
      <c r="C12" s="30">
        <v>26211236232</v>
      </c>
      <c r="D12" s="166" t="s">
        <v>1278</v>
      </c>
      <c r="E12" s="167" t="s">
        <v>1279</v>
      </c>
      <c r="F12" s="33" t="s">
        <v>1272</v>
      </c>
      <c r="G12" s="33" t="s">
        <v>1317</v>
      </c>
      <c r="H12" s="9"/>
      <c r="I12" s="9"/>
      <c r="J12" s="10"/>
      <c r="K12" s="10"/>
      <c r="L12" s="10"/>
      <c r="M12" s="10"/>
      <c r="N12" s="10"/>
      <c r="O12" s="168" t="s">
        <v>1324</v>
      </c>
      <c r="P12" s="169"/>
      <c r="Q12" s="170"/>
      <c r="R12" t="s">
        <v>1325</v>
      </c>
    </row>
    <row r="13" spans="1:18" ht="20.100000000000001" customHeight="1">
      <c r="A13">
        <v>6</v>
      </c>
      <c r="B13" s="8">
        <v>6</v>
      </c>
      <c r="C13" s="30">
        <v>27211243263</v>
      </c>
      <c r="D13" s="166" t="s">
        <v>1280</v>
      </c>
      <c r="E13" s="167" t="s">
        <v>1281</v>
      </c>
      <c r="F13" s="33" t="s">
        <v>1272</v>
      </c>
      <c r="G13" s="33" t="s">
        <v>1317</v>
      </c>
      <c r="H13" s="9"/>
      <c r="I13" s="9"/>
      <c r="J13" s="10"/>
      <c r="K13" s="10"/>
      <c r="L13" s="10"/>
      <c r="M13" s="10"/>
      <c r="N13" s="10"/>
      <c r="O13" s="168" t="s">
        <v>1324</v>
      </c>
      <c r="P13" s="169"/>
      <c r="Q13" s="170"/>
      <c r="R13" t="s">
        <v>1325</v>
      </c>
    </row>
    <row r="14" spans="1:18" ht="20.100000000000001" customHeight="1">
      <c r="A14">
        <v>7</v>
      </c>
      <c r="B14" s="8">
        <v>7</v>
      </c>
      <c r="C14" s="30">
        <v>28210254466</v>
      </c>
      <c r="D14" s="166" t="s">
        <v>1282</v>
      </c>
      <c r="E14" s="167" t="s">
        <v>1281</v>
      </c>
      <c r="F14" s="33" t="s">
        <v>1272</v>
      </c>
      <c r="G14" s="33" t="s">
        <v>1316</v>
      </c>
      <c r="H14" s="9"/>
      <c r="I14" s="9"/>
      <c r="J14" s="10"/>
      <c r="K14" s="10"/>
      <c r="L14" s="10"/>
      <c r="M14" s="10"/>
      <c r="N14" s="10"/>
      <c r="O14" s="168" t="s">
        <v>1324</v>
      </c>
      <c r="P14" s="169"/>
      <c r="Q14" s="170"/>
      <c r="R14" t="s">
        <v>1325</v>
      </c>
    </row>
    <row r="15" spans="1:18" ht="20.100000000000001" customHeight="1">
      <c r="A15">
        <v>8</v>
      </c>
      <c r="B15" s="8">
        <v>8</v>
      </c>
      <c r="C15" s="30">
        <v>28210238805</v>
      </c>
      <c r="D15" s="166" t="s">
        <v>1283</v>
      </c>
      <c r="E15" s="167" t="s">
        <v>1284</v>
      </c>
      <c r="F15" s="33" t="s">
        <v>1272</v>
      </c>
      <c r="G15" s="33" t="s">
        <v>1316</v>
      </c>
      <c r="H15" s="9"/>
      <c r="I15" s="9"/>
      <c r="J15" s="10"/>
      <c r="K15" s="10"/>
      <c r="L15" s="10"/>
      <c r="M15" s="10"/>
      <c r="N15" s="10"/>
      <c r="O15" s="168" t="s">
        <v>1324</v>
      </c>
      <c r="P15" s="169"/>
      <c r="Q15" s="170"/>
      <c r="R15" t="s">
        <v>1325</v>
      </c>
    </row>
    <row r="16" spans="1:18" ht="20.100000000000001" customHeight="1">
      <c r="A16">
        <v>9</v>
      </c>
      <c r="B16" s="8">
        <v>9</v>
      </c>
      <c r="C16" s="30">
        <v>28210248930</v>
      </c>
      <c r="D16" s="166" t="s">
        <v>1285</v>
      </c>
      <c r="E16" s="167" t="s">
        <v>1286</v>
      </c>
      <c r="F16" s="33" t="s">
        <v>1272</v>
      </c>
      <c r="G16" s="33" t="s">
        <v>1316</v>
      </c>
      <c r="H16" s="9"/>
      <c r="I16" s="9"/>
      <c r="J16" s="10"/>
      <c r="K16" s="10"/>
      <c r="L16" s="10"/>
      <c r="M16" s="10"/>
      <c r="N16" s="10"/>
      <c r="O16" s="168" t="s">
        <v>1324</v>
      </c>
      <c r="P16" s="169"/>
      <c r="Q16" s="170"/>
      <c r="R16" t="s">
        <v>1325</v>
      </c>
    </row>
    <row r="17" spans="1:18" ht="20.100000000000001" customHeight="1">
      <c r="A17">
        <v>10</v>
      </c>
      <c r="B17" s="8">
        <v>10</v>
      </c>
      <c r="C17" s="30">
        <v>27204742295</v>
      </c>
      <c r="D17" s="166" t="s">
        <v>1287</v>
      </c>
      <c r="E17" s="167" t="s">
        <v>1288</v>
      </c>
      <c r="F17" s="33" t="s">
        <v>1272</v>
      </c>
      <c r="G17" s="33" t="s">
        <v>1317</v>
      </c>
      <c r="H17" s="9"/>
      <c r="I17" s="9"/>
      <c r="J17" s="10"/>
      <c r="K17" s="10"/>
      <c r="L17" s="10"/>
      <c r="M17" s="10"/>
      <c r="N17" s="10"/>
      <c r="O17" s="168" t="s">
        <v>37</v>
      </c>
      <c r="P17" s="169"/>
      <c r="Q17" s="170"/>
      <c r="R17" t="s">
        <v>1325</v>
      </c>
    </row>
    <row r="18" spans="1:18" ht="20.100000000000001" customHeight="1">
      <c r="A18">
        <v>11</v>
      </c>
      <c r="B18" s="8">
        <v>11</v>
      </c>
      <c r="C18" s="30">
        <v>28211101536</v>
      </c>
      <c r="D18" s="166" t="s">
        <v>1289</v>
      </c>
      <c r="E18" s="167" t="s">
        <v>1290</v>
      </c>
      <c r="F18" s="33" t="s">
        <v>1272</v>
      </c>
      <c r="G18" s="33" t="s">
        <v>1316</v>
      </c>
      <c r="H18" s="9"/>
      <c r="I18" s="9"/>
      <c r="J18" s="10"/>
      <c r="K18" s="10"/>
      <c r="L18" s="10"/>
      <c r="M18" s="10"/>
      <c r="N18" s="10"/>
      <c r="O18" s="168" t="s">
        <v>1324</v>
      </c>
      <c r="P18" s="169"/>
      <c r="Q18" s="170"/>
      <c r="R18" t="s">
        <v>1325</v>
      </c>
    </row>
    <row r="19" spans="1:18" ht="20.100000000000001" customHeight="1">
      <c r="A19">
        <v>12</v>
      </c>
      <c r="B19" s="8">
        <v>12</v>
      </c>
      <c r="C19" s="30">
        <v>27211238954</v>
      </c>
      <c r="D19" s="166" t="s">
        <v>1291</v>
      </c>
      <c r="E19" s="167" t="s">
        <v>1292</v>
      </c>
      <c r="F19" s="33" t="s">
        <v>1272</v>
      </c>
      <c r="G19" s="33" t="s">
        <v>1317</v>
      </c>
      <c r="H19" s="9"/>
      <c r="I19" s="9"/>
      <c r="J19" s="10"/>
      <c r="K19" s="10"/>
      <c r="L19" s="10"/>
      <c r="M19" s="10"/>
      <c r="N19" s="10"/>
      <c r="O19" s="168" t="s">
        <v>1324</v>
      </c>
      <c r="P19" s="169"/>
      <c r="Q19" s="170"/>
      <c r="R19" t="s">
        <v>1325</v>
      </c>
    </row>
    <row r="20" spans="1:18" ht="20.100000000000001" customHeight="1">
      <c r="A20">
        <v>13</v>
      </c>
      <c r="B20" s="8">
        <v>13</v>
      </c>
      <c r="C20" s="30">
        <v>28210202285</v>
      </c>
      <c r="D20" s="166" t="s">
        <v>1293</v>
      </c>
      <c r="E20" s="167" t="s">
        <v>1294</v>
      </c>
      <c r="F20" s="33" t="s">
        <v>1272</v>
      </c>
      <c r="G20" s="33" t="s">
        <v>1316</v>
      </c>
      <c r="H20" s="9"/>
      <c r="I20" s="9"/>
      <c r="J20" s="10"/>
      <c r="K20" s="10"/>
      <c r="L20" s="10"/>
      <c r="M20" s="10"/>
      <c r="N20" s="10"/>
      <c r="O20" s="168" t="s">
        <v>1324</v>
      </c>
      <c r="P20" s="169"/>
      <c r="Q20" s="170"/>
      <c r="R20" t="s">
        <v>1325</v>
      </c>
    </row>
    <row r="21" spans="1:18" ht="20.100000000000001" customHeight="1">
      <c r="A21">
        <v>14</v>
      </c>
      <c r="B21" s="8">
        <v>14</v>
      </c>
      <c r="C21" s="30">
        <v>28210224123</v>
      </c>
      <c r="D21" s="166" t="s">
        <v>1295</v>
      </c>
      <c r="E21" s="167" t="s">
        <v>1296</v>
      </c>
      <c r="F21" s="33" t="s">
        <v>1272</v>
      </c>
      <c r="G21" s="33" t="s">
        <v>1316</v>
      </c>
      <c r="H21" s="9"/>
      <c r="I21" s="9"/>
      <c r="J21" s="10"/>
      <c r="K21" s="10"/>
      <c r="L21" s="10"/>
      <c r="M21" s="10"/>
      <c r="N21" s="10"/>
      <c r="O21" s="168" t="s">
        <v>1324</v>
      </c>
      <c r="P21" s="169"/>
      <c r="Q21" s="170"/>
      <c r="R21" t="s">
        <v>1325</v>
      </c>
    </row>
    <row r="22" spans="1:18" ht="20.100000000000001" customHeight="1">
      <c r="A22">
        <v>15</v>
      </c>
      <c r="B22" s="8">
        <v>15</v>
      </c>
      <c r="C22" s="30">
        <v>28210254754</v>
      </c>
      <c r="D22" s="166" t="s">
        <v>1297</v>
      </c>
      <c r="E22" s="167" t="s">
        <v>1298</v>
      </c>
      <c r="F22" s="33" t="s">
        <v>1272</v>
      </c>
      <c r="G22" s="33" t="s">
        <v>1316</v>
      </c>
      <c r="H22" s="9"/>
      <c r="I22" s="9"/>
      <c r="J22" s="10"/>
      <c r="K22" s="10"/>
      <c r="L22" s="10"/>
      <c r="M22" s="10"/>
      <c r="N22" s="10"/>
      <c r="O22" s="168" t="s">
        <v>1324</v>
      </c>
      <c r="P22" s="169"/>
      <c r="Q22" s="170"/>
      <c r="R22" t="s">
        <v>1325</v>
      </c>
    </row>
    <row r="23" spans="1:18" ht="20.100000000000001" customHeight="1">
      <c r="A23">
        <v>16</v>
      </c>
      <c r="B23" s="8">
        <v>16</v>
      </c>
      <c r="C23" s="30">
        <v>28210203392</v>
      </c>
      <c r="D23" s="166" t="s">
        <v>1299</v>
      </c>
      <c r="E23" s="167" t="s">
        <v>1300</v>
      </c>
      <c r="F23" s="33" t="s">
        <v>1272</v>
      </c>
      <c r="G23" s="33" t="s">
        <v>1316</v>
      </c>
      <c r="H23" s="9"/>
      <c r="I23" s="9"/>
      <c r="J23" s="10"/>
      <c r="K23" s="10"/>
      <c r="L23" s="10"/>
      <c r="M23" s="10"/>
      <c r="N23" s="10"/>
      <c r="O23" s="168" t="s">
        <v>1324</v>
      </c>
      <c r="P23" s="169"/>
      <c r="Q23" s="170"/>
      <c r="R23" t="s">
        <v>1325</v>
      </c>
    </row>
    <row r="24" spans="1:18" ht="20.100000000000001" customHeight="1">
      <c r="A24">
        <v>17</v>
      </c>
      <c r="B24" s="8">
        <v>17</v>
      </c>
      <c r="C24" s="30">
        <v>28210248934</v>
      </c>
      <c r="D24" s="166" t="s">
        <v>1301</v>
      </c>
      <c r="E24" s="167" t="s">
        <v>1302</v>
      </c>
      <c r="F24" s="33" t="s">
        <v>1272</v>
      </c>
      <c r="G24" s="33" t="s">
        <v>1316</v>
      </c>
      <c r="H24" s="9"/>
      <c r="I24" s="9"/>
      <c r="J24" s="10"/>
      <c r="K24" s="10"/>
      <c r="L24" s="10"/>
      <c r="M24" s="10"/>
      <c r="N24" s="10"/>
      <c r="O24" s="168" t="s">
        <v>1324</v>
      </c>
      <c r="P24" s="169"/>
      <c r="Q24" s="170"/>
      <c r="R24" t="s">
        <v>1325</v>
      </c>
    </row>
    <row r="25" spans="1:18" ht="20.100000000000001" customHeight="1">
      <c r="A25">
        <v>18</v>
      </c>
      <c r="B25" s="8">
        <v>18</v>
      </c>
      <c r="C25" s="30">
        <v>28209048893</v>
      </c>
      <c r="D25" s="166" t="s">
        <v>1303</v>
      </c>
      <c r="E25" s="167" t="s">
        <v>1304</v>
      </c>
      <c r="F25" s="33" t="s">
        <v>1272</v>
      </c>
      <c r="G25" s="33" t="s">
        <v>1316</v>
      </c>
      <c r="H25" s="9"/>
      <c r="I25" s="9"/>
      <c r="J25" s="10"/>
      <c r="K25" s="10"/>
      <c r="L25" s="10"/>
      <c r="M25" s="10"/>
      <c r="N25" s="10"/>
      <c r="O25" s="168" t="s">
        <v>1324</v>
      </c>
      <c r="P25" s="169"/>
      <c r="Q25" s="170"/>
      <c r="R25" t="s">
        <v>1325</v>
      </c>
    </row>
    <row r="26" spans="1:18" ht="20.100000000000001" customHeight="1">
      <c r="A26">
        <v>19</v>
      </c>
      <c r="B26" s="8">
        <v>19</v>
      </c>
      <c r="C26" s="30">
        <v>27211201719</v>
      </c>
      <c r="D26" s="166" t="s">
        <v>1291</v>
      </c>
      <c r="E26" s="167" t="s">
        <v>1305</v>
      </c>
      <c r="F26" s="33" t="s">
        <v>1272</v>
      </c>
      <c r="G26" s="33" t="s">
        <v>1317</v>
      </c>
      <c r="H26" s="9"/>
      <c r="I26" s="9"/>
      <c r="J26" s="10"/>
      <c r="K26" s="10"/>
      <c r="L26" s="10"/>
      <c r="M26" s="10"/>
      <c r="N26" s="10"/>
      <c r="O26" s="168" t="s">
        <v>1324</v>
      </c>
      <c r="P26" s="169"/>
      <c r="Q26" s="170"/>
      <c r="R26" t="s">
        <v>1325</v>
      </c>
    </row>
    <row r="27" spans="1:18" ht="20.100000000000001" customHeight="1">
      <c r="A27">
        <v>20</v>
      </c>
      <c r="B27" s="8">
        <v>20</v>
      </c>
      <c r="C27" s="30">
        <v>27211202778</v>
      </c>
      <c r="D27" s="166" t="s">
        <v>1306</v>
      </c>
      <c r="E27" s="167" t="s">
        <v>1307</v>
      </c>
      <c r="F27" s="33" t="s">
        <v>1272</v>
      </c>
      <c r="G27" s="33" t="s">
        <v>1317</v>
      </c>
      <c r="H27" s="9"/>
      <c r="I27" s="9"/>
      <c r="J27" s="10"/>
      <c r="K27" s="10"/>
      <c r="L27" s="10"/>
      <c r="M27" s="10"/>
      <c r="N27" s="10"/>
      <c r="O27" s="168" t="s">
        <v>1324</v>
      </c>
      <c r="P27" s="169"/>
      <c r="Q27" s="170"/>
      <c r="R27" t="s">
        <v>1325</v>
      </c>
    </row>
    <row r="28" spans="1:18" ht="20.100000000000001" customHeight="1">
      <c r="A28">
        <v>21</v>
      </c>
      <c r="B28" s="8">
        <v>21</v>
      </c>
      <c r="C28" s="30">
        <v>28210203155</v>
      </c>
      <c r="D28" s="166" t="s">
        <v>1308</v>
      </c>
      <c r="E28" s="167" t="s">
        <v>1307</v>
      </c>
      <c r="F28" s="33" t="s">
        <v>1272</v>
      </c>
      <c r="G28" s="33" t="s">
        <v>1316</v>
      </c>
      <c r="H28" s="9"/>
      <c r="I28" s="9"/>
      <c r="J28" s="10"/>
      <c r="K28" s="10"/>
      <c r="L28" s="10"/>
      <c r="M28" s="10"/>
      <c r="N28" s="10"/>
      <c r="O28" s="168" t="s">
        <v>1324</v>
      </c>
      <c r="P28" s="169"/>
      <c r="Q28" s="170"/>
      <c r="R28" t="s">
        <v>1325</v>
      </c>
    </row>
    <row r="29" spans="1:18" ht="20.100000000000001" customHeight="1">
      <c r="A29">
        <v>22</v>
      </c>
      <c r="B29" s="8">
        <v>22</v>
      </c>
      <c r="C29" s="30">
        <v>28210249458</v>
      </c>
      <c r="D29" s="166" t="s">
        <v>1309</v>
      </c>
      <c r="E29" s="167" t="s">
        <v>1307</v>
      </c>
      <c r="F29" s="33" t="s">
        <v>1272</v>
      </c>
      <c r="G29" s="33" t="s">
        <v>1316</v>
      </c>
      <c r="H29" s="9"/>
      <c r="I29" s="9"/>
      <c r="J29" s="10"/>
      <c r="K29" s="10"/>
      <c r="L29" s="10"/>
      <c r="M29" s="10"/>
      <c r="N29" s="10"/>
      <c r="O29" s="168" t="s">
        <v>1324</v>
      </c>
      <c r="P29" s="169"/>
      <c r="Q29" s="170"/>
      <c r="R29" t="s">
        <v>1325</v>
      </c>
    </row>
    <row r="30" spans="1:18" ht="20.100000000000001" customHeight="1">
      <c r="A30">
        <v>23</v>
      </c>
      <c r="B30" s="8">
        <v>23</v>
      </c>
      <c r="C30" s="30">
        <v>28200254837</v>
      </c>
      <c r="D30" s="166" t="s">
        <v>1310</v>
      </c>
      <c r="E30" s="167" t="s">
        <v>1311</v>
      </c>
      <c r="F30" s="33" t="s">
        <v>1272</v>
      </c>
      <c r="G30" s="33" t="s">
        <v>1316</v>
      </c>
      <c r="H30" s="9"/>
      <c r="I30" s="9"/>
      <c r="J30" s="10"/>
      <c r="K30" s="10"/>
      <c r="L30" s="10"/>
      <c r="M30" s="10"/>
      <c r="N30" s="10"/>
      <c r="O30" s="168" t="s">
        <v>1324</v>
      </c>
      <c r="P30" s="169"/>
      <c r="Q30" s="170"/>
      <c r="R30" t="s">
        <v>1325</v>
      </c>
    </row>
    <row r="31" spans="1:18" ht="20.100000000000001" customHeight="1">
      <c r="A31">
        <v>24</v>
      </c>
      <c r="B31" s="8">
        <v>24</v>
      </c>
      <c r="C31" s="30">
        <v>28210254721</v>
      </c>
      <c r="D31" s="166" t="s">
        <v>1312</v>
      </c>
      <c r="E31" s="167" t="s">
        <v>1313</v>
      </c>
      <c r="F31" s="33" t="s">
        <v>1272</v>
      </c>
      <c r="G31" s="33" t="s">
        <v>1316</v>
      </c>
      <c r="H31" s="9"/>
      <c r="I31" s="9"/>
      <c r="J31" s="10"/>
      <c r="K31" s="10"/>
      <c r="L31" s="10"/>
      <c r="M31" s="10"/>
      <c r="N31" s="10"/>
      <c r="O31" s="168" t="s">
        <v>1324</v>
      </c>
      <c r="P31" s="169"/>
      <c r="Q31" s="170"/>
      <c r="R31" t="s">
        <v>1325</v>
      </c>
    </row>
    <row r="32" spans="1:18" ht="20.100000000000001" customHeight="1">
      <c r="A32">
        <v>25</v>
      </c>
      <c r="B32" s="8">
        <v>25</v>
      </c>
      <c r="C32" s="30">
        <v>27211200930</v>
      </c>
      <c r="D32" s="166" t="s">
        <v>1314</v>
      </c>
      <c r="E32" s="167" t="s">
        <v>1315</v>
      </c>
      <c r="F32" s="33" t="s">
        <v>1272</v>
      </c>
      <c r="G32" s="33" t="s">
        <v>1317</v>
      </c>
      <c r="H32" s="9"/>
      <c r="I32" s="9"/>
      <c r="J32" s="10"/>
      <c r="K32" s="10"/>
      <c r="L32" s="10"/>
      <c r="M32" s="10"/>
      <c r="N32" s="10"/>
      <c r="O32" s="168" t="s">
        <v>1324</v>
      </c>
      <c r="P32" s="169"/>
      <c r="Q32" s="170"/>
      <c r="R32" t="s">
        <v>1325</v>
      </c>
    </row>
    <row r="33" spans="1:18" ht="20.100000000000001" customHeight="1">
      <c r="A33">
        <v>0</v>
      </c>
      <c r="B33" s="8">
        <v>26</v>
      </c>
      <c r="C33" s="30" t="s">
        <v>1324</v>
      </c>
      <c r="D33" s="166" t="s">
        <v>1324</v>
      </c>
      <c r="E33" s="167" t="s">
        <v>1324</v>
      </c>
      <c r="F33" s="33" t="s">
        <v>1324</v>
      </c>
      <c r="G33" s="33" t="s">
        <v>1324</v>
      </c>
      <c r="H33" s="9"/>
      <c r="I33" s="9"/>
      <c r="J33" s="10"/>
      <c r="K33" s="10"/>
      <c r="L33" s="10"/>
      <c r="M33" s="10"/>
      <c r="N33" s="10"/>
      <c r="O33" s="168" t="s">
        <v>1324</v>
      </c>
      <c r="P33" s="169"/>
      <c r="Q33" s="170"/>
      <c r="R33" t="s">
        <v>1325</v>
      </c>
    </row>
    <row r="34" spans="1:18" ht="20.100000000000001" customHeight="1">
      <c r="A34">
        <v>0</v>
      </c>
      <c r="B34" s="8">
        <v>27</v>
      </c>
      <c r="C34" s="30" t="s">
        <v>1324</v>
      </c>
      <c r="D34" s="166" t="s">
        <v>1324</v>
      </c>
      <c r="E34" s="167" t="s">
        <v>1324</v>
      </c>
      <c r="F34" s="33" t="s">
        <v>1324</v>
      </c>
      <c r="G34" s="33" t="s">
        <v>1324</v>
      </c>
      <c r="H34" s="9"/>
      <c r="I34" s="9"/>
      <c r="J34" s="10"/>
      <c r="K34" s="10"/>
      <c r="L34" s="10"/>
      <c r="M34" s="10"/>
      <c r="N34" s="10"/>
      <c r="O34" s="168" t="s">
        <v>1324</v>
      </c>
      <c r="P34" s="169"/>
      <c r="Q34" s="170"/>
      <c r="R34" t="s">
        <v>1325</v>
      </c>
    </row>
    <row r="35" spans="1:18" ht="20.100000000000001" customHeight="1">
      <c r="A35">
        <v>0</v>
      </c>
      <c r="B35" s="8">
        <v>28</v>
      </c>
      <c r="C35" s="30" t="s">
        <v>1324</v>
      </c>
      <c r="D35" s="166" t="s">
        <v>1324</v>
      </c>
      <c r="E35" s="167" t="s">
        <v>1324</v>
      </c>
      <c r="F35" s="33" t="s">
        <v>1324</v>
      </c>
      <c r="G35" s="33" t="s">
        <v>1324</v>
      </c>
      <c r="H35" s="9"/>
      <c r="I35" s="9"/>
      <c r="J35" s="10"/>
      <c r="K35" s="10"/>
      <c r="L35" s="10"/>
      <c r="M35" s="10"/>
      <c r="N35" s="10"/>
      <c r="O35" s="168" t="s">
        <v>1324</v>
      </c>
      <c r="P35" s="169"/>
      <c r="Q35" s="170"/>
      <c r="R35" t="s">
        <v>1325</v>
      </c>
    </row>
    <row r="36" spans="1:18" ht="20.100000000000001" customHeight="1">
      <c r="A36">
        <v>0</v>
      </c>
      <c r="B36" s="8">
        <v>29</v>
      </c>
      <c r="C36" s="30" t="s">
        <v>1324</v>
      </c>
      <c r="D36" s="166" t="s">
        <v>1324</v>
      </c>
      <c r="E36" s="167" t="s">
        <v>1324</v>
      </c>
      <c r="F36" s="33" t="s">
        <v>1324</v>
      </c>
      <c r="G36" s="33" t="s">
        <v>1324</v>
      </c>
      <c r="H36" s="9"/>
      <c r="I36" s="9"/>
      <c r="J36" s="10"/>
      <c r="K36" s="10"/>
      <c r="L36" s="10"/>
      <c r="M36" s="10"/>
      <c r="N36" s="10"/>
      <c r="O36" s="168" t="s">
        <v>1324</v>
      </c>
      <c r="P36" s="169"/>
      <c r="Q36" s="170"/>
      <c r="R36" t="s">
        <v>1325</v>
      </c>
    </row>
    <row r="37" spans="1:18" ht="20.100000000000001" customHeight="1">
      <c r="A37">
        <v>0</v>
      </c>
      <c r="B37" s="11">
        <v>30</v>
      </c>
      <c r="C37" s="30" t="s">
        <v>1324</v>
      </c>
      <c r="D37" s="166" t="s">
        <v>1324</v>
      </c>
      <c r="E37" s="167" t="s">
        <v>1324</v>
      </c>
      <c r="F37" s="33" t="s">
        <v>1324</v>
      </c>
      <c r="G37" s="33" t="s">
        <v>1324</v>
      </c>
      <c r="H37" s="12"/>
      <c r="I37" s="12"/>
      <c r="J37" s="13"/>
      <c r="K37" s="13"/>
      <c r="L37" s="13"/>
      <c r="M37" s="13"/>
      <c r="N37" s="13"/>
      <c r="O37" s="168" t="s">
        <v>1324</v>
      </c>
      <c r="P37" s="169"/>
      <c r="Q37" s="170"/>
      <c r="R37" t="s">
        <v>1325</v>
      </c>
    </row>
    <row r="38" spans="1:18" ht="23.25" customHeight="1">
      <c r="A38">
        <v>0</v>
      </c>
      <c r="B38" s="14" t="s">
        <v>16</v>
      </c>
      <c r="C38" s="31"/>
      <c r="D38" s="15"/>
      <c r="E38" s="16"/>
      <c r="F38" s="34"/>
      <c r="G38" s="34"/>
      <c r="H38" s="17"/>
      <c r="I38" s="17"/>
      <c r="J38" s="18"/>
      <c r="K38" s="18"/>
      <c r="L38" s="18"/>
      <c r="M38" s="18"/>
      <c r="N38" s="18"/>
      <c r="O38" s="36"/>
      <c r="P38" s="36"/>
      <c r="Q38" s="36"/>
    </row>
    <row r="39" spans="1:18" ht="20.100000000000001" customHeight="1">
      <c r="A39">
        <v>0</v>
      </c>
      <c r="B39" s="19" t="s">
        <v>1259</v>
      </c>
      <c r="C39" s="32"/>
      <c r="D39" s="20"/>
      <c r="E39" s="21"/>
      <c r="F39" s="35"/>
      <c r="G39" s="35"/>
      <c r="H39" s="22"/>
      <c r="I39" s="22"/>
      <c r="J39" s="23"/>
      <c r="K39" s="23"/>
      <c r="L39" s="23"/>
      <c r="M39" s="23"/>
      <c r="N39" s="23"/>
      <c r="O39" s="24"/>
      <c r="P39" s="24"/>
      <c r="Q39" s="24"/>
    </row>
    <row r="40" spans="1:18" ht="20.100000000000001" customHeight="1">
      <c r="A40">
        <v>0</v>
      </c>
      <c r="B40" s="25"/>
      <c r="C40" s="32"/>
      <c r="D40" s="20"/>
      <c r="E40" s="21"/>
      <c r="F40" s="35"/>
      <c r="G40" s="35"/>
      <c r="H40" s="22"/>
      <c r="I40" s="22"/>
      <c r="J40" s="23"/>
      <c r="K40" s="23"/>
      <c r="L40" s="23"/>
      <c r="M40" s="23"/>
      <c r="N40" s="23"/>
      <c r="O40" s="24"/>
      <c r="P40" s="24"/>
      <c r="Q40" s="24"/>
    </row>
    <row r="41" spans="1:18" ht="20.100000000000001" customHeight="1">
      <c r="A41" s="28">
        <v>0</v>
      </c>
      <c r="B41" s="25"/>
      <c r="C41" s="32"/>
      <c r="D41" s="20"/>
      <c r="E41" s="21"/>
      <c r="F41" s="35"/>
      <c r="G41" s="35"/>
      <c r="H41" s="22"/>
      <c r="I41" s="22"/>
      <c r="J41" s="23"/>
      <c r="K41" s="23"/>
      <c r="L41" s="23"/>
      <c r="M41" s="23"/>
      <c r="N41" s="23"/>
      <c r="O41" s="24"/>
      <c r="P41" s="24"/>
      <c r="Q41" s="24"/>
    </row>
    <row r="42" spans="1:18" ht="8.25" customHeight="1">
      <c r="A42" s="28">
        <v>0</v>
      </c>
      <c r="B42" s="25"/>
      <c r="C42" s="32"/>
      <c r="D42" s="20"/>
      <c r="E42" s="21"/>
      <c r="F42" s="35"/>
      <c r="G42" s="35"/>
      <c r="H42" s="22"/>
      <c r="I42" s="22"/>
      <c r="J42" s="23"/>
      <c r="K42" s="23"/>
      <c r="L42" s="23"/>
      <c r="M42" s="23"/>
      <c r="N42" s="23"/>
      <c r="O42" s="24"/>
      <c r="P42" s="24"/>
      <c r="Q42" s="24"/>
    </row>
    <row r="43" spans="1:18" ht="20.100000000000001" customHeight="1">
      <c r="A43" s="28">
        <v>0</v>
      </c>
      <c r="B43" s="26" t="s">
        <v>1260</v>
      </c>
      <c r="C43" s="32"/>
      <c r="D43" s="20"/>
      <c r="E43" s="21"/>
      <c r="F43" s="35"/>
      <c r="G43" s="35"/>
      <c r="H43" s="22"/>
      <c r="I43" s="22"/>
      <c r="J43" s="23"/>
      <c r="K43" s="23"/>
      <c r="L43" s="23"/>
      <c r="M43" s="23"/>
      <c r="N43" s="23"/>
      <c r="O43" s="24"/>
      <c r="P43" s="24"/>
      <c r="Q43" s="24"/>
    </row>
    <row r="44" spans="1:18" ht="12" customHeight="1">
      <c r="A44" s="28">
        <v>0</v>
      </c>
      <c r="B44" s="26"/>
      <c r="C44" s="32"/>
      <c r="D44" s="20"/>
      <c r="E44" s="21"/>
      <c r="F44" s="35"/>
      <c r="G44" s="35"/>
      <c r="H44" s="22"/>
      <c r="I44" s="22"/>
      <c r="J44" s="23"/>
      <c r="K44" s="23"/>
      <c r="L44" s="23"/>
      <c r="M44" s="23"/>
      <c r="N44" s="23"/>
      <c r="O44" s="29" t="s">
        <v>1326</v>
      </c>
      <c r="P44" s="24" t="s">
        <v>1327</v>
      </c>
      <c r="Q44" s="24"/>
    </row>
  </sheetData>
  <mergeCells count="47"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I6:I7"/>
    <mergeCell ref="O15:Q15"/>
    <mergeCell ref="H6:H7"/>
    <mergeCell ref="J6:J7"/>
    <mergeCell ref="K6:N6"/>
    <mergeCell ref="O6:Q7"/>
    <mergeCell ref="O8:Q8"/>
    <mergeCell ref="O9:Q9"/>
    <mergeCell ref="O10:Q10"/>
    <mergeCell ref="O11:Q11"/>
    <mergeCell ref="O12:Q12"/>
    <mergeCell ref="O13:Q13"/>
    <mergeCell ref="O14:Q14"/>
    <mergeCell ref="O27:Q27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8:Q28"/>
    <mergeCell ref="O29:Q29"/>
    <mergeCell ref="O30:Q30"/>
    <mergeCell ref="O31:Q31"/>
    <mergeCell ref="O32:Q32"/>
    <mergeCell ref="O33:Q33"/>
    <mergeCell ref="O34:Q34"/>
    <mergeCell ref="O35:Q35"/>
    <mergeCell ref="O36:Q36"/>
    <mergeCell ref="O37:Q37"/>
  </mergeCells>
  <conditionalFormatting sqref="G6:G37 O8:Q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8"/>
  </cols>
  <sheetData>
    <row r="1" spans="1:2">
      <c r="A1" s="37">
        <v>1</v>
      </c>
      <c r="B1" s="37" t="s">
        <v>23</v>
      </c>
    </row>
    <row r="2" spans="1:2">
      <c r="A2" s="37">
        <v>2</v>
      </c>
      <c r="B2" s="37" t="s">
        <v>24</v>
      </c>
    </row>
    <row r="3" spans="1:2">
      <c r="A3" s="37">
        <v>3</v>
      </c>
      <c r="B3" s="37" t="s">
        <v>25</v>
      </c>
    </row>
    <row r="4" spans="1:2">
      <c r="A4" s="37">
        <v>4</v>
      </c>
      <c r="B4" s="37" t="s">
        <v>26</v>
      </c>
    </row>
    <row r="5" spans="1:2">
      <c r="A5" s="37">
        <v>5</v>
      </c>
      <c r="B5" s="37" t="s">
        <v>27</v>
      </c>
    </row>
    <row r="6" spans="1:2">
      <c r="A6" s="37">
        <v>7</v>
      </c>
      <c r="B6" s="37" t="s">
        <v>28</v>
      </c>
    </row>
    <row r="7" spans="1:2">
      <c r="A7" s="37" t="s">
        <v>29</v>
      </c>
      <c r="B7" s="37" t="s">
        <v>30</v>
      </c>
    </row>
    <row r="8" spans="1:2">
      <c r="A8" s="37" t="s">
        <v>31</v>
      </c>
      <c r="B8" s="37" t="s">
        <v>32</v>
      </c>
    </row>
    <row r="9" spans="1:2">
      <c r="A9" s="37">
        <v>0</v>
      </c>
      <c r="B9" s="37" t="s">
        <v>33</v>
      </c>
    </row>
    <row r="10" spans="1:2">
      <c r="A10" s="37" t="s">
        <v>22</v>
      </c>
      <c r="B10" s="37" t="s">
        <v>34</v>
      </c>
    </row>
    <row r="11" spans="1:2">
      <c r="A11" s="37">
        <v>8</v>
      </c>
      <c r="B11" s="37" t="s">
        <v>35</v>
      </c>
    </row>
    <row r="12" spans="1:2">
      <c r="A12" s="37">
        <v>6</v>
      </c>
      <c r="B12" s="37" t="s">
        <v>21</v>
      </c>
    </row>
    <row r="13" spans="1:2">
      <c r="A13" s="37">
        <v>9</v>
      </c>
      <c r="B13" s="37" t="s">
        <v>36</v>
      </c>
    </row>
    <row r="14" spans="1:2">
      <c r="A14" s="37" t="s">
        <v>19</v>
      </c>
      <c r="B14" s="37" t="s">
        <v>37</v>
      </c>
    </row>
    <row r="15" spans="1:2">
      <c r="A15" s="37">
        <v>1.1000000000000001</v>
      </c>
      <c r="B15" s="37" t="s">
        <v>38</v>
      </c>
    </row>
    <row r="16" spans="1:2">
      <c r="A16" s="37">
        <v>1.2</v>
      </c>
      <c r="B16" s="37" t="s">
        <v>39</v>
      </c>
    </row>
    <row r="17" spans="1:2">
      <c r="A17" s="37">
        <v>1.3</v>
      </c>
      <c r="B17" s="37" t="s">
        <v>40</v>
      </c>
    </row>
    <row r="18" spans="1:2">
      <c r="A18" s="37">
        <v>1.4</v>
      </c>
      <c r="B18" s="37" t="s">
        <v>41</v>
      </c>
    </row>
    <row r="19" spans="1:2">
      <c r="A19" s="37">
        <v>1.5</v>
      </c>
      <c r="B19" s="37" t="s">
        <v>42</v>
      </c>
    </row>
    <row r="20" spans="1:2">
      <c r="A20" s="37">
        <v>1.6</v>
      </c>
      <c r="B20" s="37" t="s">
        <v>43</v>
      </c>
    </row>
    <row r="21" spans="1:2">
      <c r="A21" s="37">
        <v>1.7</v>
      </c>
      <c r="B21" s="37" t="s">
        <v>44</v>
      </c>
    </row>
    <row r="22" spans="1:2">
      <c r="A22" s="37">
        <v>1.8</v>
      </c>
      <c r="B22" s="37" t="s">
        <v>45</v>
      </c>
    </row>
    <row r="23" spans="1:2">
      <c r="A23" s="37">
        <v>1.9</v>
      </c>
      <c r="B23" s="37" t="s">
        <v>46</v>
      </c>
    </row>
    <row r="24" spans="1:2">
      <c r="A24" s="37">
        <v>2.1</v>
      </c>
      <c r="B24" s="37" t="s">
        <v>47</v>
      </c>
    </row>
    <row r="25" spans="1:2">
      <c r="A25" s="37">
        <v>2.2000000000000002</v>
      </c>
      <c r="B25" s="37" t="s">
        <v>48</v>
      </c>
    </row>
    <row r="26" spans="1:2">
      <c r="A26" s="37">
        <v>2.2999999999999998</v>
      </c>
      <c r="B26" s="37" t="s">
        <v>49</v>
      </c>
    </row>
    <row r="27" spans="1:2">
      <c r="A27" s="37">
        <v>2.4</v>
      </c>
      <c r="B27" s="37" t="s">
        <v>50</v>
      </c>
    </row>
    <row r="28" spans="1:2">
      <c r="A28" s="37">
        <v>2.5</v>
      </c>
      <c r="B28" s="37" t="s">
        <v>51</v>
      </c>
    </row>
    <row r="29" spans="1:2">
      <c r="A29" s="37">
        <v>2.6</v>
      </c>
      <c r="B29" s="37" t="s">
        <v>52</v>
      </c>
    </row>
    <row r="30" spans="1:2">
      <c r="A30" s="37">
        <v>2.7</v>
      </c>
      <c r="B30" s="37" t="s">
        <v>53</v>
      </c>
    </row>
    <row r="31" spans="1:2">
      <c r="A31" s="37">
        <v>2.8</v>
      </c>
      <c r="B31" s="37" t="s">
        <v>54</v>
      </c>
    </row>
    <row r="32" spans="1:2">
      <c r="A32" s="37">
        <v>2.9</v>
      </c>
      <c r="B32" s="37" t="s">
        <v>55</v>
      </c>
    </row>
    <row r="33" spans="1:2">
      <c r="A33" s="37">
        <v>3.1</v>
      </c>
      <c r="B33" s="37" t="s">
        <v>56</v>
      </c>
    </row>
    <row r="34" spans="1:2">
      <c r="A34" s="37">
        <v>3.2</v>
      </c>
      <c r="B34" s="37" t="s">
        <v>57</v>
      </c>
    </row>
    <row r="35" spans="1:2">
      <c r="A35" s="37">
        <v>3.3</v>
      </c>
      <c r="B35" s="37" t="s">
        <v>58</v>
      </c>
    </row>
    <row r="36" spans="1:2">
      <c r="A36" s="37">
        <v>3.4</v>
      </c>
      <c r="B36" s="37" t="s">
        <v>59</v>
      </c>
    </row>
    <row r="37" spans="1:2">
      <c r="A37" s="37">
        <v>3.5</v>
      </c>
      <c r="B37" s="37" t="s">
        <v>60</v>
      </c>
    </row>
    <row r="38" spans="1:2">
      <c r="A38" s="37">
        <v>3.6</v>
      </c>
      <c r="B38" s="37" t="s">
        <v>61</v>
      </c>
    </row>
    <row r="39" spans="1:2">
      <c r="A39" s="37">
        <v>3.7</v>
      </c>
      <c r="B39" s="37" t="s">
        <v>62</v>
      </c>
    </row>
    <row r="40" spans="1:2">
      <c r="A40" s="37">
        <v>3.8</v>
      </c>
      <c r="B40" s="37" t="s">
        <v>63</v>
      </c>
    </row>
    <row r="41" spans="1:2">
      <c r="A41" s="37">
        <v>3.9</v>
      </c>
      <c r="B41" s="37" t="s">
        <v>64</v>
      </c>
    </row>
    <row r="42" spans="1:2">
      <c r="A42" s="37">
        <v>4.0999999999999996</v>
      </c>
      <c r="B42" s="37" t="s">
        <v>65</v>
      </c>
    </row>
    <row r="43" spans="1:2">
      <c r="A43" s="37">
        <v>4.2</v>
      </c>
      <c r="B43" s="37" t="s">
        <v>66</v>
      </c>
    </row>
    <row r="44" spans="1:2">
      <c r="A44" s="37">
        <v>4.3</v>
      </c>
      <c r="B44" s="39" t="s">
        <v>67</v>
      </c>
    </row>
    <row r="45" spans="1:2">
      <c r="A45" s="37">
        <v>4.4000000000000004</v>
      </c>
      <c r="B45" s="37" t="s">
        <v>68</v>
      </c>
    </row>
    <row r="46" spans="1:2">
      <c r="A46" s="37">
        <v>4.5</v>
      </c>
      <c r="B46" s="37" t="s">
        <v>69</v>
      </c>
    </row>
    <row r="47" spans="1:2">
      <c r="A47" s="37">
        <v>4.5999999999999996</v>
      </c>
      <c r="B47" s="37" t="s">
        <v>70</v>
      </c>
    </row>
    <row r="48" spans="1:2">
      <c r="A48" s="37">
        <v>4.7</v>
      </c>
      <c r="B48" s="37" t="s">
        <v>71</v>
      </c>
    </row>
    <row r="49" spans="1:2">
      <c r="A49" s="37">
        <v>4.8</v>
      </c>
      <c r="B49" s="37" t="s">
        <v>72</v>
      </c>
    </row>
    <row r="50" spans="1:2">
      <c r="A50" s="37">
        <v>4.9000000000000004</v>
      </c>
      <c r="B50" s="37" t="s">
        <v>73</v>
      </c>
    </row>
    <row r="51" spans="1:2">
      <c r="A51" s="37">
        <v>5.0999999999999996</v>
      </c>
      <c r="B51" s="37" t="s">
        <v>74</v>
      </c>
    </row>
    <row r="52" spans="1:2">
      <c r="A52" s="37">
        <v>5.2</v>
      </c>
      <c r="B52" s="37" t="s">
        <v>75</v>
      </c>
    </row>
    <row r="53" spans="1:2">
      <c r="A53" s="37">
        <v>5.3</v>
      </c>
      <c r="B53" s="39" t="s">
        <v>76</v>
      </c>
    </row>
    <row r="54" spans="1:2">
      <c r="A54" s="37">
        <v>5.4</v>
      </c>
      <c r="B54" s="37" t="s">
        <v>77</v>
      </c>
    </row>
    <row r="55" spans="1:2">
      <c r="A55" s="37">
        <v>5.5</v>
      </c>
      <c r="B55" s="37" t="s">
        <v>78</v>
      </c>
    </row>
    <row r="56" spans="1:2">
      <c r="A56" s="37">
        <v>5.6</v>
      </c>
      <c r="B56" s="37" t="s">
        <v>79</v>
      </c>
    </row>
    <row r="57" spans="1:2">
      <c r="A57" s="37">
        <v>5.7</v>
      </c>
      <c r="B57" s="37" t="s">
        <v>80</v>
      </c>
    </row>
    <row r="58" spans="1:2">
      <c r="A58" s="37">
        <v>5.8</v>
      </c>
      <c r="B58" s="37" t="s">
        <v>81</v>
      </c>
    </row>
    <row r="59" spans="1:2">
      <c r="A59" s="37">
        <v>5.9</v>
      </c>
      <c r="B59" s="37" t="s">
        <v>82</v>
      </c>
    </row>
    <row r="60" spans="1:2">
      <c r="A60" s="37">
        <v>6.1</v>
      </c>
      <c r="B60" s="37" t="s">
        <v>83</v>
      </c>
    </row>
    <row r="61" spans="1:2">
      <c r="A61" s="37">
        <v>6.2</v>
      </c>
      <c r="B61" s="37" t="s">
        <v>84</v>
      </c>
    </row>
    <row r="62" spans="1:2">
      <c r="A62" s="37">
        <v>6.3</v>
      </c>
      <c r="B62" s="37" t="s">
        <v>85</v>
      </c>
    </row>
    <row r="63" spans="1:2">
      <c r="A63" s="37">
        <v>6.4</v>
      </c>
      <c r="B63" s="37" t="s">
        <v>86</v>
      </c>
    </row>
    <row r="64" spans="1:2">
      <c r="A64" s="37">
        <v>6.5</v>
      </c>
      <c r="B64" s="37" t="s">
        <v>87</v>
      </c>
    </row>
    <row r="65" spans="1:2">
      <c r="A65" s="37">
        <v>6.6</v>
      </c>
      <c r="B65" s="37" t="s">
        <v>88</v>
      </c>
    </row>
    <row r="66" spans="1:2">
      <c r="A66" s="37">
        <v>6.7</v>
      </c>
      <c r="B66" s="37" t="s">
        <v>89</v>
      </c>
    </row>
    <row r="67" spans="1:2">
      <c r="A67" s="37">
        <v>6.8</v>
      </c>
      <c r="B67" s="37" t="s">
        <v>90</v>
      </c>
    </row>
    <row r="68" spans="1:2">
      <c r="A68" s="37">
        <v>6.9</v>
      </c>
      <c r="B68" s="37" t="s">
        <v>91</v>
      </c>
    </row>
    <row r="69" spans="1:2">
      <c r="A69" s="37">
        <v>7.1</v>
      </c>
      <c r="B69" s="37" t="s">
        <v>92</v>
      </c>
    </row>
    <row r="70" spans="1:2">
      <c r="A70" s="37">
        <v>7.2</v>
      </c>
      <c r="B70" s="37" t="s">
        <v>93</v>
      </c>
    </row>
    <row r="71" spans="1:2">
      <c r="A71" s="37">
        <v>7.3</v>
      </c>
      <c r="B71" s="37" t="s">
        <v>94</v>
      </c>
    </row>
    <row r="72" spans="1:2">
      <c r="A72" s="37">
        <v>7.4</v>
      </c>
      <c r="B72" s="37" t="s">
        <v>95</v>
      </c>
    </row>
    <row r="73" spans="1:2">
      <c r="A73" s="37">
        <v>7.5</v>
      </c>
      <c r="B73" s="37" t="s">
        <v>96</v>
      </c>
    </row>
    <row r="74" spans="1:2">
      <c r="A74" s="37">
        <v>7.6</v>
      </c>
      <c r="B74" s="37" t="s">
        <v>97</v>
      </c>
    </row>
    <row r="75" spans="1:2">
      <c r="A75" s="37">
        <v>7.7</v>
      </c>
      <c r="B75" s="37" t="s">
        <v>98</v>
      </c>
    </row>
    <row r="76" spans="1:2">
      <c r="A76" s="37">
        <v>7.8</v>
      </c>
      <c r="B76" s="37" t="s">
        <v>99</v>
      </c>
    </row>
    <row r="77" spans="1:2">
      <c r="A77" s="37">
        <v>7.9</v>
      </c>
      <c r="B77" s="37" t="s">
        <v>100</v>
      </c>
    </row>
    <row r="78" spans="1:2">
      <c r="A78" s="37">
        <v>8.1</v>
      </c>
      <c r="B78" s="37" t="s">
        <v>101</v>
      </c>
    </row>
    <row r="79" spans="1:2">
      <c r="A79" s="37">
        <v>8.1999999999999993</v>
      </c>
      <c r="B79" s="37" t="s">
        <v>102</v>
      </c>
    </row>
    <row r="80" spans="1:2">
      <c r="A80" s="37">
        <v>8.3000000000000007</v>
      </c>
      <c r="B80" s="37" t="s">
        <v>103</v>
      </c>
    </row>
    <row r="81" spans="1:2">
      <c r="A81" s="37">
        <v>8.4</v>
      </c>
      <c r="B81" s="37" t="s">
        <v>104</v>
      </c>
    </row>
    <row r="82" spans="1:2">
      <c r="A82" s="37">
        <v>8.5</v>
      </c>
      <c r="B82" s="37" t="s">
        <v>105</v>
      </c>
    </row>
    <row r="83" spans="1:2">
      <c r="A83" s="37">
        <v>8.6</v>
      </c>
      <c r="B83" s="37" t="s">
        <v>106</v>
      </c>
    </row>
    <row r="84" spans="1:2">
      <c r="A84" s="37">
        <v>8.6999999999999993</v>
      </c>
      <c r="B84" s="37" t="s">
        <v>107</v>
      </c>
    </row>
    <row r="85" spans="1:2">
      <c r="A85" s="37">
        <v>8.8000000000000007</v>
      </c>
      <c r="B85" s="37" t="s">
        <v>108</v>
      </c>
    </row>
    <row r="86" spans="1:2">
      <c r="A86" s="37">
        <v>8.9</v>
      </c>
      <c r="B86" s="37" t="s">
        <v>109</v>
      </c>
    </row>
    <row r="87" spans="1:2">
      <c r="A87" s="37">
        <v>9.1</v>
      </c>
      <c r="B87" s="37" t="s">
        <v>110</v>
      </c>
    </row>
    <row r="88" spans="1:2">
      <c r="A88" s="37">
        <v>9.1999999999999993</v>
      </c>
      <c r="B88" s="37" t="s">
        <v>111</v>
      </c>
    </row>
    <row r="89" spans="1:2">
      <c r="A89" s="37">
        <v>9.3000000000000007</v>
      </c>
      <c r="B89" s="37" t="s">
        <v>112</v>
      </c>
    </row>
    <row r="90" spans="1:2">
      <c r="A90" s="37">
        <v>9.4</v>
      </c>
      <c r="B90" s="37" t="s">
        <v>113</v>
      </c>
    </row>
    <row r="91" spans="1:2">
      <c r="A91" s="37">
        <v>9.5</v>
      </c>
      <c r="B91" s="37" t="s">
        <v>114</v>
      </c>
    </row>
    <row r="92" spans="1:2">
      <c r="A92" s="37">
        <v>9.6</v>
      </c>
      <c r="B92" s="37" t="s">
        <v>115</v>
      </c>
    </row>
    <row r="93" spans="1:2">
      <c r="A93" s="37">
        <v>9.6999999999999993</v>
      </c>
      <c r="B93" s="37" t="s">
        <v>116</v>
      </c>
    </row>
    <row r="94" spans="1:2">
      <c r="A94" s="37">
        <v>9.8000000000000007</v>
      </c>
      <c r="B94" s="37" t="s">
        <v>117</v>
      </c>
    </row>
    <row r="95" spans="1:2">
      <c r="A95" s="37">
        <v>9.9</v>
      </c>
      <c r="B95" s="37" t="s">
        <v>118</v>
      </c>
    </row>
    <row r="96" spans="1:2">
      <c r="A96" s="37">
        <v>10</v>
      </c>
      <c r="B96" s="37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7" hidden="1" customWidth="1"/>
    <col min="2" max="2" width="5.140625" style="107" customWidth="1"/>
    <col min="3" max="3" width="12.140625" style="125" customWidth="1"/>
    <col min="4" max="4" width="17.140625" style="120" customWidth="1"/>
    <col min="5" max="5" width="8.42578125" style="126" customWidth="1"/>
    <col min="6" max="6" width="14.28515625" style="111" customWidth="1"/>
    <col min="7" max="7" width="15.42578125" style="111" customWidth="1"/>
    <col min="8" max="8" width="16.28515625" style="111" customWidth="1"/>
    <col min="9" max="9" width="11.28515625" style="108" customWidth="1"/>
    <col min="10" max="10" width="9.140625" style="128"/>
    <col min="11" max="233" width="9.140625" style="107"/>
    <col min="234" max="234" width="0" style="107" hidden="1" customWidth="1"/>
    <col min="235" max="235" width="5.140625" style="107" customWidth="1"/>
    <col min="236" max="236" width="12.140625" style="107" customWidth="1"/>
    <col min="237" max="237" width="17.140625" style="107" customWidth="1"/>
    <col min="238" max="238" width="8.42578125" style="107" customWidth="1"/>
    <col min="239" max="239" width="15.85546875" style="107" customWidth="1"/>
    <col min="240" max="240" width="16.140625" style="107" customWidth="1"/>
    <col min="241" max="241" width="16.28515625" style="107" customWidth="1"/>
    <col min="242" max="242" width="11.28515625" style="107" customWidth="1"/>
    <col min="243" max="489" width="9.140625" style="107"/>
    <col min="490" max="490" width="0" style="107" hidden="1" customWidth="1"/>
    <col min="491" max="491" width="5.140625" style="107" customWidth="1"/>
    <col min="492" max="492" width="12.140625" style="107" customWidth="1"/>
    <col min="493" max="493" width="17.140625" style="107" customWidth="1"/>
    <col min="494" max="494" width="8.42578125" style="107" customWidth="1"/>
    <col min="495" max="495" width="15.85546875" style="107" customWidth="1"/>
    <col min="496" max="496" width="16.140625" style="107" customWidth="1"/>
    <col min="497" max="497" width="16.28515625" style="107" customWidth="1"/>
    <col min="498" max="498" width="11.28515625" style="107" customWidth="1"/>
    <col min="499" max="745" width="9.140625" style="107"/>
    <col min="746" max="746" width="0" style="107" hidden="1" customWidth="1"/>
    <col min="747" max="747" width="5.140625" style="107" customWidth="1"/>
    <col min="748" max="748" width="12.140625" style="107" customWidth="1"/>
    <col min="749" max="749" width="17.140625" style="107" customWidth="1"/>
    <col min="750" max="750" width="8.42578125" style="107" customWidth="1"/>
    <col min="751" max="751" width="15.85546875" style="107" customWidth="1"/>
    <col min="752" max="752" width="16.140625" style="107" customWidth="1"/>
    <col min="753" max="753" width="16.28515625" style="107" customWidth="1"/>
    <col min="754" max="754" width="11.28515625" style="107" customWidth="1"/>
    <col min="755" max="1001" width="9.140625" style="107"/>
    <col min="1002" max="1002" width="0" style="107" hidden="1" customWidth="1"/>
    <col min="1003" max="1003" width="5.140625" style="107" customWidth="1"/>
    <col min="1004" max="1004" width="12.140625" style="107" customWidth="1"/>
    <col min="1005" max="1005" width="17.140625" style="107" customWidth="1"/>
    <col min="1006" max="1006" width="8.42578125" style="107" customWidth="1"/>
    <col min="1007" max="1007" width="15.85546875" style="107" customWidth="1"/>
    <col min="1008" max="1008" width="16.140625" style="107" customWidth="1"/>
    <col min="1009" max="1009" width="16.28515625" style="107" customWidth="1"/>
    <col min="1010" max="1010" width="11.28515625" style="107" customWidth="1"/>
    <col min="1011" max="1257" width="9.140625" style="107"/>
    <col min="1258" max="1258" width="0" style="107" hidden="1" customWidth="1"/>
    <col min="1259" max="1259" width="5.140625" style="107" customWidth="1"/>
    <col min="1260" max="1260" width="12.140625" style="107" customWidth="1"/>
    <col min="1261" max="1261" width="17.140625" style="107" customWidth="1"/>
    <col min="1262" max="1262" width="8.42578125" style="107" customWidth="1"/>
    <col min="1263" max="1263" width="15.85546875" style="107" customWidth="1"/>
    <col min="1264" max="1264" width="16.140625" style="107" customWidth="1"/>
    <col min="1265" max="1265" width="16.28515625" style="107" customWidth="1"/>
    <col min="1266" max="1266" width="11.28515625" style="107" customWidth="1"/>
    <col min="1267" max="1513" width="9.140625" style="107"/>
    <col min="1514" max="1514" width="0" style="107" hidden="1" customWidth="1"/>
    <col min="1515" max="1515" width="5.140625" style="107" customWidth="1"/>
    <col min="1516" max="1516" width="12.140625" style="107" customWidth="1"/>
    <col min="1517" max="1517" width="17.140625" style="107" customWidth="1"/>
    <col min="1518" max="1518" width="8.42578125" style="107" customWidth="1"/>
    <col min="1519" max="1519" width="15.85546875" style="107" customWidth="1"/>
    <col min="1520" max="1520" width="16.140625" style="107" customWidth="1"/>
    <col min="1521" max="1521" width="16.28515625" style="107" customWidth="1"/>
    <col min="1522" max="1522" width="11.28515625" style="107" customWidth="1"/>
    <col min="1523" max="1769" width="9.140625" style="107"/>
    <col min="1770" max="1770" width="0" style="107" hidden="1" customWidth="1"/>
    <col min="1771" max="1771" width="5.140625" style="107" customWidth="1"/>
    <col min="1772" max="1772" width="12.140625" style="107" customWidth="1"/>
    <col min="1773" max="1773" width="17.140625" style="107" customWidth="1"/>
    <col min="1774" max="1774" width="8.42578125" style="107" customWidth="1"/>
    <col min="1775" max="1775" width="15.85546875" style="107" customWidth="1"/>
    <col min="1776" max="1776" width="16.140625" style="107" customWidth="1"/>
    <col min="1777" max="1777" width="16.28515625" style="107" customWidth="1"/>
    <col min="1778" max="1778" width="11.28515625" style="107" customWidth="1"/>
    <col min="1779" max="2025" width="9.140625" style="107"/>
    <col min="2026" max="2026" width="0" style="107" hidden="1" customWidth="1"/>
    <col min="2027" max="2027" width="5.140625" style="107" customWidth="1"/>
    <col min="2028" max="2028" width="12.140625" style="107" customWidth="1"/>
    <col min="2029" max="2029" width="17.140625" style="107" customWidth="1"/>
    <col min="2030" max="2030" width="8.42578125" style="107" customWidth="1"/>
    <col min="2031" max="2031" width="15.85546875" style="107" customWidth="1"/>
    <col min="2032" max="2032" width="16.140625" style="107" customWidth="1"/>
    <col min="2033" max="2033" width="16.28515625" style="107" customWidth="1"/>
    <col min="2034" max="2034" width="11.28515625" style="107" customWidth="1"/>
    <col min="2035" max="2281" width="9.140625" style="107"/>
    <col min="2282" max="2282" width="0" style="107" hidden="1" customWidth="1"/>
    <col min="2283" max="2283" width="5.140625" style="107" customWidth="1"/>
    <col min="2284" max="2284" width="12.140625" style="107" customWidth="1"/>
    <col min="2285" max="2285" width="17.140625" style="107" customWidth="1"/>
    <col min="2286" max="2286" width="8.42578125" style="107" customWidth="1"/>
    <col min="2287" max="2287" width="15.85546875" style="107" customWidth="1"/>
    <col min="2288" max="2288" width="16.140625" style="107" customWidth="1"/>
    <col min="2289" max="2289" width="16.28515625" style="107" customWidth="1"/>
    <col min="2290" max="2290" width="11.28515625" style="107" customWidth="1"/>
    <col min="2291" max="2537" width="9.140625" style="107"/>
    <col min="2538" max="2538" width="0" style="107" hidden="1" customWidth="1"/>
    <col min="2539" max="2539" width="5.140625" style="107" customWidth="1"/>
    <col min="2540" max="2540" width="12.140625" style="107" customWidth="1"/>
    <col min="2541" max="2541" width="17.140625" style="107" customWidth="1"/>
    <col min="2542" max="2542" width="8.42578125" style="107" customWidth="1"/>
    <col min="2543" max="2543" width="15.85546875" style="107" customWidth="1"/>
    <col min="2544" max="2544" width="16.140625" style="107" customWidth="1"/>
    <col min="2545" max="2545" width="16.28515625" style="107" customWidth="1"/>
    <col min="2546" max="2546" width="11.28515625" style="107" customWidth="1"/>
    <col min="2547" max="2793" width="9.140625" style="107"/>
    <col min="2794" max="2794" width="0" style="107" hidden="1" customWidth="1"/>
    <col min="2795" max="2795" width="5.140625" style="107" customWidth="1"/>
    <col min="2796" max="2796" width="12.140625" style="107" customWidth="1"/>
    <col min="2797" max="2797" width="17.140625" style="107" customWidth="1"/>
    <col min="2798" max="2798" width="8.42578125" style="107" customWidth="1"/>
    <col min="2799" max="2799" width="15.85546875" style="107" customWidth="1"/>
    <col min="2800" max="2800" width="16.140625" style="107" customWidth="1"/>
    <col min="2801" max="2801" width="16.28515625" style="107" customWidth="1"/>
    <col min="2802" max="2802" width="11.28515625" style="107" customWidth="1"/>
    <col min="2803" max="3049" width="9.140625" style="107"/>
    <col min="3050" max="3050" width="0" style="107" hidden="1" customWidth="1"/>
    <col min="3051" max="3051" width="5.140625" style="107" customWidth="1"/>
    <col min="3052" max="3052" width="12.140625" style="107" customWidth="1"/>
    <col min="3053" max="3053" width="17.140625" style="107" customWidth="1"/>
    <col min="3054" max="3054" width="8.42578125" style="107" customWidth="1"/>
    <col min="3055" max="3055" width="15.85546875" style="107" customWidth="1"/>
    <col min="3056" max="3056" width="16.140625" style="107" customWidth="1"/>
    <col min="3057" max="3057" width="16.28515625" style="107" customWidth="1"/>
    <col min="3058" max="3058" width="11.28515625" style="107" customWidth="1"/>
    <col min="3059" max="3305" width="9.140625" style="107"/>
    <col min="3306" max="3306" width="0" style="107" hidden="1" customWidth="1"/>
    <col min="3307" max="3307" width="5.140625" style="107" customWidth="1"/>
    <col min="3308" max="3308" width="12.140625" style="107" customWidth="1"/>
    <col min="3309" max="3309" width="17.140625" style="107" customWidth="1"/>
    <col min="3310" max="3310" width="8.42578125" style="107" customWidth="1"/>
    <col min="3311" max="3311" width="15.85546875" style="107" customWidth="1"/>
    <col min="3312" max="3312" width="16.140625" style="107" customWidth="1"/>
    <col min="3313" max="3313" width="16.28515625" style="107" customWidth="1"/>
    <col min="3314" max="3314" width="11.28515625" style="107" customWidth="1"/>
    <col min="3315" max="3561" width="9.140625" style="107"/>
    <col min="3562" max="3562" width="0" style="107" hidden="1" customWidth="1"/>
    <col min="3563" max="3563" width="5.140625" style="107" customWidth="1"/>
    <col min="3564" max="3564" width="12.140625" style="107" customWidth="1"/>
    <col min="3565" max="3565" width="17.140625" style="107" customWidth="1"/>
    <col min="3566" max="3566" width="8.42578125" style="107" customWidth="1"/>
    <col min="3567" max="3567" width="15.85546875" style="107" customWidth="1"/>
    <col min="3568" max="3568" width="16.140625" style="107" customWidth="1"/>
    <col min="3569" max="3569" width="16.28515625" style="107" customWidth="1"/>
    <col min="3570" max="3570" width="11.28515625" style="107" customWidth="1"/>
    <col min="3571" max="3817" width="9.140625" style="107"/>
    <col min="3818" max="3818" width="0" style="107" hidden="1" customWidth="1"/>
    <col min="3819" max="3819" width="5.140625" style="107" customWidth="1"/>
    <col min="3820" max="3820" width="12.140625" style="107" customWidth="1"/>
    <col min="3821" max="3821" width="17.140625" style="107" customWidth="1"/>
    <col min="3822" max="3822" width="8.42578125" style="107" customWidth="1"/>
    <col min="3823" max="3823" width="15.85546875" style="107" customWidth="1"/>
    <col min="3824" max="3824" width="16.140625" style="107" customWidth="1"/>
    <col min="3825" max="3825" width="16.28515625" style="107" customWidth="1"/>
    <col min="3826" max="3826" width="11.28515625" style="107" customWidth="1"/>
    <col min="3827" max="4073" width="9.140625" style="107"/>
    <col min="4074" max="4074" width="0" style="107" hidden="1" customWidth="1"/>
    <col min="4075" max="4075" width="5.140625" style="107" customWidth="1"/>
    <col min="4076" max="4076" width="12.140625" style="107" customWidth="1"/>
    <col min="4077" max="4077" width="17.140625" style="107" customWidth="1"/>
    <col min="4078" max="4078" width="8.42578125" style="107" customWidth="1"/>
    <col min="4079" max="4079" width="15.85546875" style="107" customWidth="1"/>
    <col min="4080" max="4080" width="16.140625" style="107" customWidth="1"/>
    <col min="4081" max="4081" width="16.28515625" style="107" customWidth="1"/>
    <col min="4082" max="4082" width="11.28515625" style="107" customWidth="1"/>
    <col min="4083" max="4329" width="9.140625" style="107"/>
    <col min="4330" max="4330" width="0" style="107" hidden="1" customWidth="1"/>
    <col min="4331" max="4331" width="5.140625" style="107" customWidth="1"/>
    <col min="4332" max="4332" width="12.140625" style="107" customWidth="1"/>
    <col min="4333" max="4333" width="17.140625" style="107" customWidth="1"/>
    <col min="4334" max="4334" width="8.42578125" style="107" customWidth="1"/>
    <col min="4335" max="4335" width="15.85546875" style="107" customWidth="1"/>
    <col min="4336" max="4336" width="16.140625" style="107" customWidth="1"/>
    <col min="4337" max="4337" width="16.28515625" style="107" customWidth="1"/>
    <col min="4338" max="4338" width="11.28515625" style="107" customWidth="1"/>
    <col min="4339" max="4585" width="9.140625" style="107"/>
    <col min="4586" max="4586" width="0" style="107" hidden="1" customWidth="1"/>
    <col min="4587" max="4587" width="5.140625" style="107" customWidth="1"/>
    <col min="4588" max="4588" width="12.140625" style="107" customWidth="1"/>
    <col min="4589" max="4589" width="17.140625" style="107" customWidth="1"/>
    <col min="4590" max="4590" width="8.42578125" style="107" customWidth="1"/>
    <col min="4591" max="4591" width="15.85546875" style="107" customWidth="1"/>
    <col min="4592" max="4592" width="16.140625" style="107" customWidth="1"/>
    <col min="4593" max="4593" width="16.28515625" style="107" customWidth="1"/>
    <col min="4594" max="4594" width="11.28515625" style="107" customWidth="1"/>
    <col min="4595" max="4841" width="9.140625" style="107"/>
    <col min="4842" max="4842" width="0" style="107" hidden="1" customWidth="1"/>
    <col min="4843" max="4843" width="5.140625" style="107" customWidth="1"/>
    <col min="4844" max="4844" width="12.140625" style="107" customWidth="1"/>
    <col min="4845" max="4845" width="17.140625" style="107" customWidth="1"/>
    <col min="4846" max="4846" width="8.42578125" style="107" customWidth="1"/>
    <col min="4847" max="4847" width="15.85546875" style="107" customWidth="1"/>
    <col min="4848" max="4848" width="16.140625" style="107" customWidth="1"/>
    <col min="4849" max="4849" width="16.28515625" style="107" customWidth="1"/>
    <col min="4850" max="4850" width="11.28515625" style="107" customWidth="1"/>
    <col min="4851" max="5097" width="9.140625" style="107"/>
    <col min="5098" max="5098" width="0" style="107" hidden="1" customWidth="1"/>
    <col min="5099" max="5099" width="5.140625" style="107" customWidth="1"/>
    <col min="5100" max="5100" width="12.140625" style="107" customWidth="1"/>
    <col min="5101" max="5101" width="17.140625" style="107" customWidth="1"/>
    <col min="5102" max="5102" width="8.42578125" style="107" customWidth="1"/>
    <col min="5103" max="5103" width="15.85546875" style="107" customWidth="1"/>
    <col min="5104" max="5104" width="16.140625" style="107" customWidth="1"/>
    <col min="5105" max="5105" width="16.28515625" style="107" customWidth="1"/>
    <col min="5106" max="5106" width="11.28515625" style="107" customWidth="1"/>
    <col min="5107" max="5353" width="9.140625" style="107"/>
    <col min="5354" max="5354" width="0" style="107" hidden="1" customWidth="1"/>
    <col min="5355" max="5355" width="5.140625" style="107" customWidth="1"/>
    <col min="5356" max="5356" width="12.140625" style="107" customWidth="1"/>
    <col min="5357" max="5357" width="17.140625" style="107" customWidth="1"/>
    <col min="5358" max="5358" width="8.42578125" style="107" customWidth="1"/>
    <col min="5359" max="5359" width="15.85546875" style="107" customWidth="1"/>
    <col min="5360" max="5360" width="16.140625" style="107" customWidth="1"/>
    <col min="5361" max="5361" width="16.28515625" style="107" customWidth="1"/>
    <col min="5362" max="5362" width="11.28515625" style="107" customWidth="1"/>
    <col min="5363" max="5609" width="9.140625" style="107"/>
    <col min="5610" max="5610" width="0" style="107" hidden="1" customWidth="1"/>
    <col min="5611" max="5611" width="5.140625" style="107" customWidth="1"/>
    <col min="5612" max="5612" width="12.140625" style="107" customWidth="1"/>
    <col min="5613" max="5613" width="17.140625" style="107" customWidth="1"/>
    <col min="5614" max="5614" width="8.42578125" style="107" customWidth="1"/>
    <col min="5615" max="5615" width="15.85546875" style="107" customWidth="1"/>
    <col min="5616" max="5616" width="16.140625" style="107" customWidth="1"/>
    <col min="5617" max="5617" width="16.28515625" style="107" customWidth="1"/>
    <col min="5618" max="5618" width="11.28515625" style="107" customWidth="1"/>
    <col min="5619" max="5865" width="9.140625" style="107"/>
    <col min="5866" max="5866" width="0" style="107" hidden="1" customWidth="1"/>
    <col min="5867" max="5867" width="5.140625" style="107" customWidth="1"/>
    <col min="5868" max="5868" width="12.140625" style="107" customWidth="1"/>
    <col min="5869" max="5869" width="17.140625" style="107" customWidth="1"/>
    <col min="5870" max="5870" width="8.42578125" style="107" customWidth="1"/>
    <col min="5871" max="5871" width="15.85546875" style="107" customWidth="1"/>
    <col min="5872" max="5872" width="16.140625" style="107" customWidth="1"/>
    <col min="5873" max="5873" width="16.28515625" style="107" customWidth="1"/>
    <col min="5874" max="5874" width="11.28515625" style="107" customWidth="1"/>
    <col min="5875" max="6121" width="9.140625" style="107"/>
    <col min="6122" max="6122" width="0" style="107" hidden="1" customWidth="1"/>
    <col min="6123" max="6123" width="5.140625" style="107" customWidth="1"/>
    <col min="6124" max="6124" width="12.140625" style="107" customWidth="1"/>
    <col min="6125" max="6125" width="17.140625" style="107" customWidth="1"/>
    <col min="6126" max="6126" width="8.42578125" style="107" customWidth="1"/>
    <col min="6127" max="6127" width="15.85546875" style="107" customWidth="1"/>
    <col min="6128" max="6128" width="16.140625" style="107" customWidth="1"/>
    <col min="6129" max="6129" width="16.28515625" style="107" customWidth="1"/>
    <col min="6130" max="6130" width="11.28515625" style="107" customWidth="1"/>
    <col min="6131" max="6377" width="9.140625" style="107"/>
    <col min="6378" max="6378" width="0" style="107" hidden="1" customWidth="1"/>
    <col min="6379" max="6379" width="5.140625" style="107" customWidth="1"/>
    <col min="6380" max="6380" width="12.140625" style="107" customWidth="1"/>
    <col min="6381" max="6381" width="17.140625" style="107" customWidth="1"/>
    <col min="6382" max="6382" width="8.42578125" style="107" customWidth="1"/>
    <col min="6383" max="6383" width="15.85546875" style="107" customWidth="1"/>
    <col min="6384" max="6384" width="16.140625" style="107" customWidth="1"/>
    <col min="6385" max="6385" width="16.28515625" style="107" customWidth="1"/>
    <col min="6386" max="6386" width="11.28515625" style="107" customWidth="1"/>
    <col min="6387" max="6633" width="9.140625" style="107"/>
    <col min="6634" max="6634" width="0" style="107" hidden="1" customWidth="1"/>
    <col min="6635" max="6635" width="5.140625" style="107" customWidth="1"/>
    <col min="6636" max="6636" width="12.140625" style="107" customWidth="1"/>
    <col min="6637" max="6637" width="17.140625" style="107" customWidth="1"/>
    <col min="6638" max="6638" width="8.42578125" style="107" customWidth="1"/>
    <col min="6639" max="6639" width="15.85546875" style="107" customWidth="1"/>
    <col min="6640" max="6640" width="16.140625" style="107" customWidth="1"/>
    <col min="6641" max="6641" width="16.28515625" style="107" customWidth="1"/>
    <col min="6642" max="6642" width="11.28515625" style="107" customWidth="1"/>
    <col min="6643" max="6889" width="9.140625" style="107"/>
    <col min="6890" max="6890" width="0" style="107" hidden="1" customWidth="1"/>
    <col min="6891" max="6891" width="5.140625" style="107" customWidth="1"/>
    <col min="6892" max="6892" width="12.140625" style="107" customWidth="1"/>
    <col min="6893" max="6893" width="17.140625" style="107" customWidth="1"/>
    <col min="6894" max="6894" width="8.42578125" style="107" customWidth="1"/>
    <col min="6895" max="6895" width="15.85546875" style="107" customWidth="1"/>
    <col min="6896" max="6896" width="16.140625" style="107" customWidth="1"/>
    <col min="6897" max="6897" width="16.28515625" style="107" customWidth="1"/>
    <col min="6898" max="6898" width="11.28515625" style="107" customWidth="1"/>
    <col min="6899" max="7145" width="9.140625" style="107"/>
    <col min="7146" max="7146" width="0" style="107" hidden="1" customWidth="1"/>
    <col min="7147" max="7147" width="5.140625" style="107" customWidth="1"/>
    <col min="7148" max="7148" width="12.140625" style="107" customWidth="1"/>
    <col min="7149" max="7149" width="17.140625" style="107" customWidth="1"/>
    <col min="7150" max="7150" width="8.42578125" style="107" customWidth="1"/>
    <col min="7151" max="7151" width="15.85546875" style="107" customWidth="1"/>
    <col min="7152" max="7152" width="16.140625" style="107" customWidth="1"/>
    <col min="7153" max="7153" width="16.28515625" style="107" customWidth="1"/>
    <col min="7154" max="7154" width="11.28515625" style="107" customWidth="1"/>
    <col min="7155" max="7401" width="9.140625" style="107"/>
    <col min="7402" max="7402" width="0" style="107" hidden="1" customWidth="1"/>
    <col min="7403" max="7403" width="5.140625" style="107" customWidth="1"/>
    <col min="7404" max="7404" width="12.140625" style="107" customWidth="1"/>
    <col min="7405" max="7405" width="17.140625" style="107" customWidth="1"/>
    <col min="7406" max="7406" width="8.42578125" style="107" customWidth="1"/>
    <col min="7407" max="7407" width="15.85546875" style="107" customWidth="1"/>
    <col min="7408" max="7408" width="16.140625" style="107" customWidth="1"/>
    <col min="7409" max="7409" width="16.28515625" style="107" customWidth="1"/>
    <col min="7410" max="7410" width="11.28515625" style="107" customWidth="1"/>
    <col min="7411" max="7657" width="9.140625" style="107"/>
    <col min="7658" max="7658" width="0" style="107" hidden="1" customWidth="1"/>
    <col min="7659" max="7659" width="5.140625" style="107" customWidth="1"/>
    <col min="7660" max="7660" width="12.140625" style="107" customWidth="1"/>
    <col min="7661" max="7661" width="17.140625" style="107" customWidth="1"/>
    <col min="7662" max="7662" width="8.42578125" style="107" customWidth="1"/>
    <col min="7663" max="7663" width="15.85546875" style="107" customWidth="1"/>
    <col min="7664" max="7664" width="16.140625" style="107" customWidth="1"/>
    <col min="7665" max="7665" width="16.28515625" style="107" customWidth="1"/>
    <col min="7666" max="7666" width="11.28515625" style="107" customWidth="1"/>
    <col min="7667" max="7913" width="9.140625" style="107"/>
    <col min="7914" max="7914" width="0" style="107" hidden="1" customWidth="1"/>
    <col min="7915" max="7915" width="5.140625" style="107" customWidth="1"/>
    <col min="7916" max="7916" width="12.140625" style="107" customWidth="1"/>
    <col min="7917" max="7917" width="17.140625" style="107" customWidth="1"/>
    <col min="7918" max="7918" width="8.42578125" style="107" customWidth="1"/>
    <col min="7919" max="7919" width="15.85546875" style="107" customWidth="1"/>
    <col min="7920" max="7920" width="16.140625" style="107" customWidth="1"/>
    <col min="7921" max="7921" width="16.28515625" style="107" customWidth="1"/>
    <col min="7922" max="7922" width="11.28515625" style="107" customWidth="1"/>
    <col min="7923" max="8169" width="9.140625" style="107"/>
    <col min="8170" max="8170" width="0" style="107" hidden="1" customWidth="1"/>
    <col min="8171" max="8171" width="5.140625" style="107" customWidth="1"/>
    <col min="8172" max="8172" width="12.140625" style="107" customWidth="1"/>
    <col min="8173" max="8173" width="17.140625" style="107" customWidth="1"/>
    <col min="8174" max="8174" width="8.42578125" style="107" customWidth="1"/>
    <col min="8175" max="8175" width="15.85546875" style="107" customWidth="1"/>
    <col min="8176" max="8176" width="16.140625" style="107" customWidth="1"/>
    <col min="8177" max="8177" width="16.28515625" style="107" customWidth="1"/>
    <col min="8178" max="8178" width="11.28515625" style="107" customWidth="1"/>
    <col min="8179" max="8425" width="9.140625" style="107"/>
    <col min="8426" max="8426" width="0" style="107" hidden="1" customWidth="1"/>
    <col min="8427" max="8427" width="5.140625" style="107" customWidth="1"/>
    <col min="8428" max="8428" width="12.140625" style="107" customWidth="1"/>
    <col min="8429" max="8429" width="17.140625" style="107" customWidth="1"/>
    <col min="8430" max="8430" width="8.42578125" style="107" customWidth="1"/>
    <col min="8431" max="8431" width="15.85546875" style="107" customWidth="1"/>
    <col min="8432" max="8432" width="16.140625" style="107" customWidth="1"/>
    <col min="8433" max="8433" width="16.28515625" style="107" customWidth="1"/>
    <col min="8434" max="8434" width="11.28515625" style="107" customWidth="1"/>
    <col min="8435" max="8681" width="9.140625" style="107"/>
    <col min="8682" max="8682" width="0" style="107" hidden="1" customWidth="1"/>
    <col min="8683" max="8683" width="5.140625" style="107" customWidth="1"/>
    <col min="8684" max="8684" width="12.140625" style="107" customWidth="1"/>
    <col min="8685" max="8685" width="17.140625" style="107" customWidth="1"/>
    <col min="8686" max="8686" width="8.42578125" style="107" customWidth="1"/>
    <col min="8687" max="8687" width="15.85546875" style="107" customWidth="1"/>
    <col min="8688" max="8688" width="16.140625" style="107" customWidth="1"/>
    <col min="8689" max="8689" width="16.28515625" style="107" customWidth="1"/>
    <col min="8690" max="8690" width="11.28515625" style="107" customWidth="1"/>
    <col min="8691" max="8937" width="9.140625" style="107"/>
    <col min="8938" max="8938" width="0" style="107" hidden="1" customWidth="1"/>
    <col min="8939" max="8939" width="5.140625" style="107" customWidth="1"/>
    <col min="8940" max="8940" width="12.140625" style="107" customWidth="1"/>
    <col min="8941" max="8941" width="17.140625" style="107" customWidth="1"/>
    <col min="8942" max="8942" width="8.42578125" style="107" customWidth="1"/>
    <col min="8943" max="8943" width="15.85546875" style="107" customWidth="1"/>
    <col min="8944" max="8944" width="16.140625" style="107" customWidth="1"/>
    <col min="8945" max="8945" width="16.28515625" style="107" customWidth="1"/>
    <col min="8946" max="8946" width="11.28515625" style="107" customWidth="1"/>
    <col min="8947" max="9193" width="9.140625" style="107"/>
    <col min="9194" max="9194" width="0" style="107" hidden="1" customWidth="1"/>
    <col min="9195" max="9195" width="5.140625" style="107" customWidth="1"/>
    <col min="9196" max="9196" width="12.140625" style="107" customWidth="1"/>
    <col min="9197" max="9197" width="17.140625" style="107" customWidth="1"/>
    <col min="9198" max="9198" width="8.42578125" style="107" customWidth="1"/>
    <col min="9199" max="9199" width="15.85546875" style="107" customWidth="1"/>
    <col min="9200" max="9200" width="16.140625" style="107" customWidth="1"/>
    <col min="9201" max="9201" width="16.28515625" style="107" customWidth="1"/>
    <col min="9202" max="9202" width="11.28515625" style="107" customWidth="1"/>
    <col min="9203" max="9449" width="9.140625" style="107"/>
    <col min="9450" max="9450" width="0" style="107" hidden="1" customWidth="1"/>
    <col min="9451" max="9451" width="5.140625" style="107" customWidth="1"/>
    <col min="9452" max="9452" width="12.140625" style="107" customWidth="1"/>
    <col min="9453" max="9453" width="17.140625" style="107" customWidth="1"/>
    <col min="9454" max="9454" width="8.42578125" style="107" customWidth="1"/>
    <col min="9455" max="9455" width="15.85546875" style="107" customWidth="1"/>
    <col min="9456" max="9456" width="16.140625" style="107" customWidth="1"/>
    <col min="9457" max="9457" width="16.28515625" style="107" customWidth="1"/>
    <col min="9458" max="9458" width="11.28515625" style="107" customWidth="1"/>
    <col min="9459" max="9705" width="9.140625" style="107"/>
    <col min="9706" max="9706" width="0" style="107" hidden="1" customWidth="1"/>
    <col min="9707" max="9707" width="5.140625" style="107" customWidth="1"/>
    <col min="9708" max="9708" width="12.140625" style="107" customWidth="1"/>
    <col min="9709" max="9709" width="17.140625" style="107" customWidth="1"/>
    <col min="9710" max="9710" width="8.42578125" style="107" customWidth="1"/>
    <col min="9711" max="9711" width="15.85546875" style="107" customWidth="1"/>
    <col min="9712" max="9712" width="16.140625" style="107" customWidth="1"/>
    <col min="9713" max="9713" width="16.28515625" style="107" customWidth="1"/>
    <col min="9714" max="9714" width="11.28515625" style="107" customWidth="1"/>
    <col min="9715" max="9961" width="9.140625" style="107"/>
    <col min="9962" max="9962" width="0" style="107" hidden="1" customWidth="1"/>
    <col min="9963" max="9963" width="5.140625" style="107" customWidth="1"/>
    <col min="9964" max="9964" width="12.140625" style="107" customWidth="1"/>
    <col min="9965" max="9965" width="17.140625" style="107" customWidth="1"/>
    <col min="9966" max="9966" width="8.42578125" style="107" customWidth="1"/>
    <col min="9967" max="9967" width="15.85546875" style="107" customWidth="1"/>
    <col min="9968" max="9968" width="16.140625" style="107" customWidth="1"/>
    <col min="9969" max="9969" width="16.28515625" style="107" customWidth="1"/>
    <col min="9970" max="9970" width="11.28515625" style="107" customWidth="1"/>
    <col min="9971" max="10217" width="9.140625" style="107"/>
    <col min="10218" max="10218" width="0" style="107" hidden="1" customWidth="1"/>
    <col min="10219" max="10219" width="5.140625" style="107" customWidth="1"/>
    <col min="10220" max="10220" width="12.140625" style="107" customWidth="1"/>
    <col min="10221" max="10221" width="17.140625" style="107" customWidth="1"/>
    <col min="10222" max="10222" width="8.42578125" style="107" customWidth="1"/>
    <col min="10223" max="10223" width="15.85546875" style="107" customWidth="1"/>
    <col min="10224" max="10224" width="16.140625" style="107" customWidth="1"/>
    <col min="10225" max="10225" width="16.28515625" style="107" customWidth="1"/>
    <col min="10226" max="10226" width="11.28515625" style="107" customWidth="1"/>
    <col min="10227" max="10473" width="9.140625" style="107"/>
    <col min="10474" max="10474" width="0" style="107" hidden="1" customWidth="1"/>
    <col min="10475" max="10475" width="5.140625" style="107" customWidth="1"/>
    <col min="10476" max="10476" width="12.140625" style="107" customWidth="1"/>
    <col min="10477" max="10477" width="17.140625" style="107" customWidth="1"/>
    <col min="10478" max="10478" width="8.42578125" style="107" customWidth="1"/>
    <col min="10479" max="10479" width="15.85546875" style="107" customWidth="1"/>
    <col min="10480" max="10480" width="16.140625" style="107" customWidth="1"/>
    <col min="10481" max="10481" width="16.28515625" style="107" customWidth="1"/>
    <col min="10482" max="10482" width="11.28515625" style="107" customWidth="1"/>
    <col min="10483" max="10729" width="9.140625" style="107"/>
    <col min="10730" max="10730" width="0" style="107" hidden="1" customWidth="1"/>
    <col min="10731" max="10731" width="5.140625" style="107" customWidth="1"/>
    <col min="10732" max="10732" width="12.140625" style="107" customWidth="1"/>
    <col min="10733" max="10733" width="17.140625" style="107" customWidth="1"/>
    <col min="10734" max="10734" width="8.42578125" style="107" customWidth="1"/>
    <col min="10735" max="10735" width="15.85546875" style="107" customWidth="1"/>
    <col min="10736" max="10736" width="16.140625" style="107" customWidth="1"/>
    <col min="10737" max="10737" width="16.28515625" style="107" customWidth="1"/>
    <col min="10738" max="10738" width="11.28515625" style="107" customWidth="1"/>
    <col min="10739" max="10985" width="9.140625" style="107"/>
    <col min="10986" max="10986" width="0" style="107" hidden="1" customWidth="1"/>
    <col min="10987" max="10987" width="5.140625" style="107" customWidth="1"/>
    <col min="10988" max="10988" width="12.140625" style="107" customWidth="1"/>
    <col min="10989" max="10989" width="17.140625" style="107" customWidth="1"/>
    <col min="10990" max="10990" width="8.42578125" style="107" customWidth="1"/>
    <col min="10991" max="10991" width="15.85546875" style="107" customWidth="1"/>
    <col min="10992" max="10992" width="16.140625" style="107" customWidth="1"/>
    <col min="10993" max="10993" width="16.28515625" style="107" customWidth="1"/>
    <col min="10994" max="10994" width="11.28515625" style="107" customWidth="1"/>
    <col min="10995" max="11241" width="9.140625" style="107"/>
    <col min="11242" max="11242" width="0" style="107" hidden="1" customWidth="1"/>
    <col min="11243" max="11243" width="5.140625" style="107" customWidth="1"/>
    <col min="11244" max="11244" width="12.140625" style="107" customWidth="1"/>
    <col min="11245" max="11245" width="17.140625" style="107" customWidth="1"/>
    <col min="11246" max="11246" width="8.42578125" style="107" customWidth="1"/>
    <col min="11247" max="11247" width="15.85546875" style="107" customWidth="1"/>
    <col min="11248" max="11248" width="16.140625" style="107" customWidth="1"/>
    <col min="11249" max="11249" width="16.28515625" style="107" customWidth="1"/>
    <col min="11250" max="11250" width="11.28515625" style="107" customWidth="1"/>
    <col min="11251" max="11497" width="9.140625" style="107"/>
    <col min="11498" max="11498" width="0" style="107" hidden="1" customWidth="1"/>
    <col min="11499" max="11499" width="5.140625" style="107" customWidth="1"/>
    <col min="11500" max="11500" width="12.140625" style="107" customWidth="1"/>
    <col min="11501" max="11501" width="17.140625" style="107" customWidth="1"/>
    <col min="11502" max="11502" width="8.42578125" style="107" customWidth="1"/>
    <col min="11503" max="11503" width="15.85546875" style="107" customWidth="1"/>
    <col min="11504" max="11504" width="16.140625" style="107" customWidth="1"/>
    <col min="11505" max="11505" width="16.28515625" style="107" customWidth="1"/>
    <col min="11506" max="11506" width="11.28515625" style="107" customWidth="1"/>
    <col min="11507" max="11753" width="9.140625" style="107"/>
    <col min="11754" max="11754" width="0" style="107" hidden="1" customWidth="1"/>
    <col min="11755" max="11755" width="5.140625" style="107" customWidth="1"/>
    <col min="11756" max="11756" width="12.140625" style="107" customWidth="1"/>
    <col min="11757" max="11757" width="17.140625" style="107" customWidth="1"/>
    <col min="11758" max="11758" width="8.42578125" style="107" customWidth="1"/>
    <col min="11759" max="11759" width="15.85546875" style="107" customWidth="1"/>
    <col min="11760" max="11760" width="16.140625" style="107" customWidth="1"/>
    <col min="11761" max="11761" width="16.28515625" style="107" customWidth="1"/>
    <col min="11762" max="11762" width="11.28515625" style="107" customWidth="1"/>
    <col min="11763" max="12009" width="9.140625" style="107"/>
    <col min="12010" max="12010" width="0" style="107" hidden="1" customWidth="1"/>
    <col min="12011" max="12011" width="5.140625" style="107" customWidth="1"/>
    <col min="12012" max="12012" width="12.140625" style="107" customWidth="1"/>
    <col min="12013" max="12013" width="17.140625" style="107" customWidth="1"/>
    <col min="12014" max="12014" width="8.42578125" style="107" customWidth="1"/>
    <col min="12015" max="12015" width="15.85546875" style="107" customWidth="1"/>
    <col min="12016" max="12016" width="16.140625" style="107" customWidth="1"/>
    <col min="12017" max="12017" width="16.28515625" style="107" customWidth="1"/>
    <col min="12018" max="12018" width="11.28515625" style="107" customWidth="1"/>
    <col min="12019" max="12265" width="9.140625" style="107"/>
    <col min="12266" max="12266" width="0" style="107" hidden="1" customWidth="1"/>
    <col min="12267" max="12267" width="5.140625" style="107" customWidth="1"/>
    <col min="12268" max="12268" width="12.140625" style="107" customWidth="1"/>
    <col min="12269" max="12269" width="17.140625" style="107" customWidth="1"/>
    <col min="12270" max="12270" width="8.42578125" style="107" customWidth="1"/>
    <col min="12271" max="12271" width="15.85546875" style="107" customWidth="1"/>
    <col min="12272" max="12272" width="16.140625" style="107" customWidth="1"/>
    <col min="12273" max="12273" width="16.28515625" style="107" customWidth="1"/>
    <col min="12274" max="12274" width="11.28515625" style="107" customWidth="1"/>
    <col min="12275" max="12521" width="9.140625" style="107"/>
    <col min="12522" max="12522" width="0" style="107" hidden="1" customWidth="1"/>
    <col min="12523" max="12523" width="5.140625" style="107" customWidth="1"/>
    <col min="12524" max="12524" width="12.140625" style="107" customWidth="1"/>
    <col min="12525" max="12525" width="17.140625" style="107" customWidth="1"/>
    <col min="12526" max="12526" width="8.42578125" style="107" customWidth="1"/>
    <col min="12527" max="12527" width="15.85546875" style="107" customWidth="1"/>
    <col min="12528" max="12528" width="16.140625" style="107" customWidth="1"/>
    <col min="12529" max="12529" width="16.28515625" style="107" customWidth="1"/>
    <col min="12530" max="12530" width="11.28515625" style="107" customWidth="1"/>
    <col min="12531" max="12777" width="9.140625" style="107"/>
    <col min="12778" max="12778" width="0" style="107" hidden="1" customWidth="1"/>
    <col min="12779" max="12779" width="5.140625" style="107" customWidth="1"/>
    <col min="12780" max="12780" width="12.140625" style="107" customWidth="1"/>
    <col min="12781" max="12781" width="17.140625" style="107" customWidth="1"/>
    <col min="12782" max="12782" width="8.42578125" style="107" customWidth="1"/>
    <col min="12783" max="12783" width="15.85546875" style="107" customWidth="1"/>
    <col min="12784" max="12784" width="16.140625" style="107" customWidth="1"/>
    <col min="12785" max="12785" width="16.28515625" style="107" customWidth="1"/>
    <col min="12786" max="12786" width="11.28515625" style="107" customWidth="1"/>
    <col min="12787" max="13033" width="9.140625" style="107"/>
    <col min="13034" max="13034" width="0" style="107" hidden="1" customWidth="1"/>
    <col min="13035" max="13035" width="5.140625" style="107" customWidth="1"/>
    <col min="13036" max="13036" width="12.140625" style="107" customWidth="1"/>
    <col min="13037" max="13037" width="17.140625" style="107" customWidth="1"/>
    <col min="13038" max="13038" width="8.42578125" style="107" customWidth="1"/>
    <col min="13039" max="13039" width="15.85546875" style="107" customWidth="1"/>
    <col min="13040" max="13040" width="16.140625" style="107" customWidth="1"/>
    <col min="13041" max="13041" width="16.28515625" style="107" customWidth="1"/>
    <col min="13042" max="13042" width="11.28515625" style="107" customWidth="1"/>
    <col min="13043" max="13289" width="9.140625" style="107"/>
    <col min="13290" max="13290" width="0" style="107" hidden="1" customWidth="1"/>
    <col min="13291" max="13291" width="5.140625" style="107" customWidth="1"/>
    <col min="13292" max="13292" width="12.140625" style="107" customWidth="1"/>
    <col min="13293" max="13293" width="17.140625" style="107" customWidth="1"/>
    <col min="13294" max="13294" width="8.42578125" style="107" customWidth="1"/>
    <col min="13295" max="13295" width="15.85546875" style="107" customWidth="1"/>
    <col min="13296" max="13296" width="16.140625" style="107" customWidth="1"/>
    <col min="13297" max="13297" width="16.28515625" style="107" customWidth="1"/>
    <col min="13298" max="13298" width="11.28515625" style="107" customWidth="1"/>
    <col min="13299" max="13545" width="9.140625" style="107"/>
    <col min="13546" max="13546" width="0" style="107" hidden="1" customWidth="1"/>
    <col min="13547" max="13547" width="5.140625" style="107" customWidth="1"/>
    <col min="13548" max="13548" width="12.140625" style="107" customWidth="1"/>
    <col min="13549" max="13549" width="17.140625" style="107" customWidth="1"/>
    <col min="13550" max="13550" width="8.42578125" style="107" customWidth="1"/>
    <col min="13551" max="13551" width="15.85546875" style="107" customWidth="1"/>
    <col min="13552" max="13552" width="16.140625" style="107" customWidth="1"/>
    <col min="13553" max="13553" width="16.28515625" style="107" customWidth="1"/>
    <col min="13554" max="13554" width="11.28515625" style="107" customWidth="1"/>
    <col min="13555" max="13801" width="9.140625" style="107"/>
    <col min="13802" max="13802" width="0" style="107" hidden="1" customWidth="1"/>
    <col min="13803" max="13803" width="5.140625" style="107" customWidth="1"/>
    <col min="13804" max="13804" width="12.140625" style="107" customWidth="1"/>
    <col min="13805" max="13805" width="17.140625" style="107" customWidth="1"/>
    <col min="13806" max="13806" width="8.42578125" style="107" customWidth="1"/>
    <col min="13807" max="13807" width="15.85546875" style="107" customWidth="1"/>
    <col min="13808" max="13808" width="16.140625" style="107" customWidth="1"/>
    <col min="13809" max="13809" width="16.28515625" style="107" customWidth="1"/>
    <col min="13810" max="13810" width="11.28515625" style="107" customWidth="1"/>
    <col min="13811" max="14057" width="9.140625" style="107"/>
    <col min="14058" max="14058" width="0" style="107" hidden="1" customWidth="1"/>
    <col min="14059" max="14059" width="5.140625" style="107" customWidth="1"/>
    <col min="14060" max="14060" width="12.140625" style="107" customWidth="1"/>
    <col min="14061" max="14061" width="17.140625" style="107" customWidth="1"/>
    <col min="14062" max="14062" width="8.42578125" style="107" customWidth="1"/>
    <col min="14063" max="14063" width="15.85546875" style="107" customWidth="1"/>
    <col min="14064" max="14064" width="16.140625" style="107" customWidth="1"/>
    <col min="14065" max="14065" width="16.28515625" style="107" customWidth="1"/>
    <col min="14066" max="14066" width="11.28515625" style="107" customWidth="1"/>
    <col min="14067" max="14313" width="9.140625" style="107"/>
    <col min="14314" max="14314" width="0" style="107" hidden="1" customWidth="1"/>
    <col min="14315" max="14315" width="5.140625" style="107" customWidth="1"/>
    <col min="14316" max="14316" width="12.140625" style="107" customWidth="1"/>
    <col min="14317" max="14317" width="17.140625" style="107" customWidth="1"/>
    <col min="14318" max="14318" width="8.42578125" style="107" customWidth="1"/>
    <col min="14319" max="14319" width="15.85546875" style="107" customWidth="1"/>
    <col min="14320" max="14320" width="16.140625" style="107" customWidth="1"/>
    <col min="14321" max="14321" width="16.28515625" style="107" customWidth="1"/>
    <col min="14322" max="14322" width="11.28515625" style="107" customWidth="1"/>
    <col min="14323" max="14569" width="9.140625" style="107"/>
    <col min="14570" max="14570" width="0" style="107" hidden="1" customWidth="1"/>
    <col min="14571" max="14571" width="5.140625" style="107" customWidth="1"/>
    <col min="14572" max="14572" width="12.140625" style="107" customWidth="1"/>
    <col min="14573" max="14573" width="17.140625" style="107" customWidth="1"/>
    <col min="14574" max="14574" width="8.42578125" style="107" customWidth="1"/>
    <col min="14575" max="14575" width="15.85546875" style="107" customWidth="1"/>
    <col min="14576" max="14576" width="16.140625" style="107" customWidth="1"/>
    <col min="14577" max="14577" width="16.28515625" style="107" customWidth="1"/>
    <col min="14578" max="14578" width="11.28515625" style="107" customWidth="1"/>
    <col min="14579" max="14825" width="9.140625" style="107"/>
    <col min="14826" max="14826" width="0" style="107" hidden="1" customWidth="1"/>
    <col min="14827" max="14827" width="5.140625" style="107" customWidth="1"/>
    <col min="14828" max="14828" width="12.140625" style="107" customWidth="1"/>
    <col min="14829" max="14829" width="17.140625" style="107" customWidth="1"/>
    <col min="14830" max="14830" width="8.42578125" style="107" customWidth="1"/>
    <col min="14831" max="14831" width="15.85546875" style="107" customWidth="1"/>
    <col min="14832" max="14832" width="16.140625" style="107" customWidth="1"/>
    <col min="14833" max="14833" width="16.28515625" style="107" customWidth="1"/>
    <col min="14834" max="14834" width="11.28515625" style="107" customWidth="1"/>
    <col min="14835" max="15081" width="9.140625" style="107"/>
    <col min="15082" max="15082" width="0" style="107" hidden="1" customWidth="1"/>
    <col min="15083" max="15083" width="5.140625" style="107" customWidth="1"/>
    <col min="15084" max="15084" width="12.140625" style="107" customWidth="1"/>
    <col min="15085" max="15085" width="17.140625" style="107" customWidth="1"/>
    <col min="15086" max="15086" width="8.42578125" style="107" customWidth="1"/>
    <col min="15087" max="15087" width="15.85546875" style="107" customWidth="1"/>
    <col min="15088" max="15088" width="16.140625" style="107" customWidth="1"/>
    <col min="15089" max="15089" width="16.28515625" style="107" customWidth="1"/>
    <col min="15090" max="15090" width="11.28515625" style="107" customWidth="1"/>
    <col min="15091" max="15337" width="9.140625" style="107"/>
    <col min="15338" max="15338" width="0" style="107" hidden="1" customWidth="1"/>
    <col min="15339" max="15339" width="5.140625" style="107" customWidth="1"/>
    <col min="15340" max="15340" width="12.140625" style="107" customWidth="1"/>
    <col min="15341" max="15341" width="17.140625" style="107" customWidth="1"/>
    <col min="15342" max="15342" width="8.42578125" style="107" customWidth="1"/>
    <col min="15343" max="15343" width="15.85546875" style="107" customWidth="1"/>
    <col min="15344" max="15344" width="16.140625" style="107" customWidth="1"/>
    <col min="15345" max="15345" width="16.28515625" style="107" customWidth="1"/>
    <col min="15346" max="15346" width="11.28515625" style="107" customWidth="1"/>
    <col min="15347" max="15593" width="9.140625" style="107"/>
    <col min="15594" max="15594" width="0" style="107" hidden="1" customWidth="1"/>
    <col min="15595" max="15595" width="5.140625" style="107" customWidth="1"/>
    <col min="15596" max="15596" width="12.140625" style="107" customWidth="1"/>
    <col min="15597" max="15597" width="17.140625" style="107" customWidth="1"/>
    <col min="15598" max="15598" width="8.42578125" style="107" customWidth="1"/>
    <col min="15599" max="15599" width="15.85546875" style="107" customWidth="1"/>
    <col min="15600" max="15600" width="16.140625" style="107" customWidth="1"/>
    <col min="15601" max="15601" width="16.28515625" style="107" customWidth="1"/>
    <col min="15602" max="15602" width="11.28515625" style="107" customWidth="1"/>
    <col min="15603" max="15849" width="9.140625" style="107"/>
    <col min="15850" max="15850" width="0" style="107" hidden="1" customWidth="1"/>
    <col min="15851" max="15851" width="5.140625" style="107" customWidth="1"/>
    <col min="15852" max="15852" width="12.140625" style="107" customWidth="1"/>
    <col min="15853" max="15853" width="17.140625" style="107" customWidth="1"/>
    <col min="15854" max="15854" width="8.42578125" style="107" customWidth="1"/>
    <col min="15855" max="15855" width="15.85546875" style="107" customWidth="1"/>
    <col min="15856" max="15856" width="16.140625" style="107" customWidth="1"/>
    <col min="15857" max="15857" width="16.28515625" style="107" customWidth="1"/>
    <col min="15858" max="15858" width="11.28515625" style="107" customWidth="1"/>
    <col min="15859" max="16105" width="9.140625" style="107"/>
    <col min="16106" max="16106" width="0" style="107" hidden="1" customWidth="1"/>
    <col min="16107" max="16107" width="5.140625" style="107" customWidth="1"/>
    <col min="16108" max="16108" width="12.140625" style="107" customWidth="1"/>
    <col min="16109" max="16109" width="17.140625" style="107" customWidth="1"/>
    <col min="16110" max="16110" width="8.42578125" style="107" customWidth="1"/>
    <col min="16111" max="16111" width="15.85546875" style="107" customWidth="1"/>
    <col min="16112" max="16112" width="16.140625" style="107" customWidth="1"/>
    <col min="16113" max="16113" width="16.28515625" style="107" customWidth="1"/>
    <col min="16114" max="16114" width="11.28515625" style="107" customWidth="1"/>
    <col min="16115" max="16384" width="9.140625" style="107"/>
  </cols>
  <sheetData>
    <row r="1" spans="1:10" s="104" customFormat="1" ht="15">
      <c r="B1" s="198" t="s">
        <v>142</v>
      </c>
      <c r="C1" s="198"/>
      <c r="D1" s="198"/>
      <c r="E1" s="199" t="s">
        <v>584</v>
      </c>
      <c r="F1" s="199"/>
      <c r="G1" s="199"/>
      <c r="H1" s="199"/>
      <c r="I1" s="199"/>
      <c r="J1" s="127"/>
    </row>
    <row r="2" spans="1:10" s="104" customFormat="1" ht="15">
      <c r="B2" s="198" t="s">
        <v>143</v>
      </c>
      <c r="C2" s="198"/>
      <c r="D2" s="198"/>
      <c r="E2" s="198" t="e">
        <f>"MÔN:    "&amp;#REF!</f>
        <v>#REF!</v>
      </c>
      <c r="F2" s="198"/>
      <c r="G2" s="198"/>
      <c r="H2" s="198"/>
      <c r="I2" s="198"/>
      <c r="J2" s="127"/>
    </row>
    <row r="3" spans="1:10" s="104" customFormat="1" ht="15">
      <c r="B3" s="105"/>
      <c r="C3" s="106" t="str">
        <f>[1]DSSV!$D$1</f>
        <v>BẢNG ĐIỂM ĐÁNH GIÁ KẾT QUẢ HỌC TẬP * NĂM HỌC: 2014-2015</v>
      </c>
      <c r="D3" s="105"/>
      <c r="E3" s="198" t="e">
        <f>"MÃ MÔN: "&amp;#REF!</f>
        <v>#REF!</v>
      </c>
      <c r="F3" s="198"/>
      <c r="G3" s="198"/>
      <c r="H3" s="198"/>
      <c r="I3" s="198"/>
      <c r="J3" s="127"/>
    </row>
    <row r="4" spans="1:10" s="104" customFormat="1" ht="13.5" customHeight="1">
      <c r="B4" s="105"/>
      <c r="C4" s="105"/>
      <c r="D4" s="105"/>
      <c r="E4" s="105"/>
      <c r="F4" s="105"/>
      <c r="G4" s="105"/>
      <c r="H4" s="105"/>
      <c r="I4" s="112" t="s">
        <v>586</v>
      </c>
      <c r="J4" s="127"/>
    </row>
    <row r="5" spans="1:10" ht="14.25">
      <c r="B5" s="131" t="s">
        <v>463</v>
      </c>
      <c r="C5" s="108"/>
      <c r="D5" s="109"/>
      <c r="E5" s="110"/>
      <c r="I5" s="112" t="s">
        <v>585</v>
      </c>
    </row>
    <row r="6" spans="1:10" s="113" customFormat="1" ht="15" customHeight="1">
      <c r="A6" s="193" t="s">
        <v>0</v>
      </c>
      <c r="B6" s="194" t="s">
        <v>0</v>
      </c>
      <c r="C6" s="195" t="s">
        <v>2</v>
      </c>
      <c r="D6" s="196" t="s">
        <v>3</v>
      </c>
      <c r="E6" s="197" t="s">
        <v>4</v>
      </c>
      <c r="F6" s="201" t="s">
        <v>17</v>
      </c>
      <c r="G6" s="195" t="s">
        <v>18</v>
      </c>
      <c r="H6" s="195" t="s">
        <v>145</v>
      </c>
      <c r="I6" s="195" t="s">
        <v>13</v>
      </c>
      <c r="J6" s="200" t="s">
        <v>146</v>
      </c>
    </row>
    <row r="7" spans="1:10" s="113" customFormat="1" ht="15" customHeight="1">
      <c r="A7" s="193"/>
      <c r="B7" s="194"/>
      <c r="C7" s="194"/>
      <c r="D7" s="196"/>
      <c r="E7" s="197"/>
      <c r="F7" s="202"/>
      <c r="G7" s="194"/>
      <c r="H7" s="194"/>
      <c r="I7" s="195"/>
      <c r="J7" s="200"/>
    </row>
    <row r="8" spans="1:10" s="120" customFormat="1" ht="14.25" customHeight="1">
      <c r="A8" s="114">
        <v>1</v>
      </c>
      <c r="B8" s="115">
        <v>1</v>
      </c>
      <c r="C8" s="115">
        <v>2020525605</v>
      </c>
      <c r="D8" s="116" t="e">
        <f>VLOOKUP(C8,#REF!,2,0)</f>
        <v>#REF!</v>
      </c>
      <c r="E8" s="117" t="e">
        <f>VLOOKUP(C8,#REF!,3,0)</f>
        <v>#REF!</v>
      </c>
      <c r="F8" s="118" t="e">
        <f>VLOOKUP(C8,#REF!,5,0)</f>
        <v>#REF!</v>
      </c>
      <c r="G8" s="118" t="e">
        <f>VLOOKUP(C8,#REF!,6,0)</f>
        <v>#REF!</v>
      </c>
      <c r="H8" s="118"/>
      <c r="I8" s="119"/>
      <c r="J8" s="129">
        <v>9</v>
      </c>
    </row>
    <row r="9" spans="1:10" s="120" customFormat="1" ht="14.25" customHeight="1">
      <c r="A9" s="114">
        <v>2</v>
      </c>
      <c r="B9" s="121">
        <v>2</v>
      </c>
      <c r="C9" s="121"/>
      <c r="D9" s="122" t="e">
        <f>VLOOKUP(C9,#REF!,2,0)</f>
        <v>#REF!</v>
      </c>
      <c r="E9" s="123" t="e">
        <f>VLOOKUP(C9,#REF!,3,0)</f>
        <v>#REF!</v>
      </c>
      <c r="F9" s="124" t="e">
        <f>VLOOKUP(C9,#REF!,5,0)</f>
        <v>#REF!</v>
      </c>
      <c r="G9" s="124" t="e">
        <f>VLOOKUP(C9,#REF!,6,0)</f>
        <v>#REF!</v>
      </c>
      <c r="H9" s="124"/>
      <c r="I9" s="119"/>
      <c r="J9" s="129"/>
    </row>
    <row r="10" spans="1:10" s="120" customFormat="1" ht="14.25" customHeight="1">
      <c r="A10" s="114">
        <v>3</v>
      </c>
      <c r="B10" s="121">
        <v>3</v>
      </c>
      <c r="C10" s="121"/>
      <c r="D10" s="122" t="e">
        <f>VLOOKUP(C10,#REF!,2,0)</f>
        <v>#REF!</v>
      </c>
      <c r="E10" s="123" t="e">
        <f>VLOOKUP(C10,#REF!,3,0)</f>
        <v>#REF!</v>
      </c>
      <c r="F10" s="124" t="e">
        <f>VLOOKUP(C10,#REF!,5,0)</f>
        <v>#REF!</v>
      </c>
      <c r="G10" s="124" t="e">
        <f>VLOOKUP(C10,#REF!,6,0)</f>
        <v>#REF!</v>
      </c>
      <c r="H10" s="124"/>
      <c r="I10" s="119"/>
      <c r="J10" s="129"/>
    </row>
    <row r="11" spans="1:10" s="120" customFormat="1" ht="14.25" customHeight="1">
      <c r="A11" s="114">
        <v>4</v>
      </c>
      <c r="B11" s="121">
        <v>4</v>
      </c>
      <c r="C11" s="121"/>
      <c r="D11" s="122" t="e">
        <f>VLOOKUP(C11,#REF!,2,0)</f>
        <v>#REF!</v>
      </c>
      <c r="E11" s="123" t="e">
        <f>VLOOKUP(C11,#REF!,3,0)</f>
        <v>#REF!</v>
      </c>
      <c r="F11" s="124" t="e">
        <f>VLOOKUP(C11,#REF!,5,0)</f>
        <v>#REF!</v>
      </c>
      <c r="G11" s="124" t="e">
        <f>VLOOKUP(C11,#REF!,6,0)</f>
        <v>#REF!</v>
      </c>
      <c r="H11" s="124"/>
      <c r="I11" s="119"/>
      <c r="J11" s="129"/>
    </row>
    <row r="12" spans="1:10" s="120" customFormat="1" ht="14.25" customHeight="1">
      <c r="A12" s="114">
        <v>5</v>
      </c>
      <c r="B12" s="121">
        <v>5</v>
      </c>
      <c r="C12" s="121"/>
      <c r="D12" s="122" t="e">
        <f>VLOOKUP(C12,#REF!,2,0)</f>
        <v>#REF!</v>
      </c>
      <c r="E12" s="123" t="e">
        <f>VLOOKUP(C12,#REF!,3,0)</f>
        <v>#REF!</v>
      </c>
      <c r="F12" s="124" t="e">
        <f>VLOOKUP(C12,#REF!,5,0)</f>
        <v>#REF!</v>
      </c>
      <c r="G12" s="124" t="e">
        <f>VLOOKUP(C12,#REF!,6,0)</f>
        <v>#REF!</v>
      </c>
      <c r="H12" s="124"/>
      <c r="I12" s="119"/>
      <c r="J12" s="129"/>
    </row>
    <row r="13" spans="1:10" s="120" customFormat="1" ht="14.25" customHeight="1">
      <c r="A13" s="114">
        <v>6</v>
      </c>
      <c r="B13" s="121">
        <v>6</v>
      </c>
      <c r="C13" s="121"/>
      <c r="D13" s="122" t="e">
        <f>VLOOKUP(C13,#REF!,2,0)</f>
        <v>#REF!</v>
      </c>
      <c r="E13" s="123" t="e">
        <f>VLOOKUP(C13,#REF!,3,0)</f>
        <v>#REF!</v>
      </c>
      <c r="F13" s="124" t="e">
        <f>VLOOKUP(C13,#REF!,5,0)</f>
        <v>#REF!</v>
      </c>
      <c r="G13" s="124" t="e">
        <f>VLOOKUP(C13,#REF!,6,0)</f>
        <v>#REF!</v>
      </c>
      <c r="H13" s="124"/>
      <c r="I13" s="119"/>
      <c r="J13" s="12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5" hidden="1" customWidth="1"/>
    <col min="2" max="2" width="3.85546875" style="55" customWidth="1"/>
    <col min="3" max="3" width="8.5703125" style="100" customWidth="1"/>
    <col min="4" max="4" width="13.5703125" style="66" customWidth="1"/>
    <col min="5" max="5" width="5.85546875" style="82" customWidth="1"/>
    <col min="6" max="6" width="9.28515625" style="83" customWidth="1"/>
    <col min="7" max="7" width="9.42578125" style="65" customWidth="1"/>
    <col min="8" max="8" width="3.140625" style="65" customWidth="1"/>
    <col min="9" max="14" width="3" style="65" customWidth="1"/>
    <col min="15" max="15" width="3" style="100" customWidth="1"/>
    <col min="16" max="16" width="3.28515625" style="100" customWidth="1"/>
    <col min="17" max="17" width="3.85546875" style="100" customWidth="1"/>
    <col min="18" max="18" width="11.28515625" style="89" customWidth="1"/>
    <col min="19" max="19" width="7.7109375" style="62" customWidth="1"/>
    <col min="20" max="16384" width="9.140625" style="55"/>
  </cols>
  <sheetData>
    <row r="1" spans="1:21" ht="18.75">
      <c r="B1" s="134" t="s">
        <v>460</v>
      </c>
      <c r="C1" s="135"/>
      <c r="D1" s="136"/>
      <c r="E1" s="137"/>
      <c r="F1" s="138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9"/>
      <c r="S1" s="140"/>
    </row>
    <row r="2" spans="1:21" ht="12.75">
      <c r="B2" s="203" t="s">
        <v>1</v>
      </c>
      <c r="C2" s="203"/>
      <c r="D2" s="203"/>
      <c r="E2" s="204" t="e">
        <f>#REF!</f>
        <v>#REF!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56"/>
    </row>
    <row r="3" spans="1:21" ht="14.25">
      <c r="B3" s="205" t="s">
        <v>129</v>
      </c>
      <c r="C3" s="205"/>
      <c r="D3" s="205"/>
      <c r="E3" s="206" t="e">
        <f>"MÔN:    "&amp;#REF!&amp;"  *   "&amp;#REF!&amp;" "&amp;#REF!</f>
        <v>#REF!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57"/>
    </row>
    <row r="4" spans="1:21" s="58" customFormat="1" ht="14.25">
      <c r="B4" s="101"/>
      <c r="C4" s="101"/>
      <c r="D4" s="59"/>
      <c r="E4" s="60"/>
      <c r="F4" s="103"/>
      <c r="G4" s="101"/>
      <c r="H4" s="101"/>
      <c r="I4" s="101" t="e">
        <f>"MÃ MÔN: "&amp;#REF!</f>
        <v>#REF!</v>
      </c>
      <c r="J4" s="101"/>
      <c r="L4" s="101"/>
      <c r="M4" s="101"/>
      <c r="N4" s="101"/>
      <c r="O4" s="101"/>
      <c r="P4" s="101"/>
      <c r="Q4" s="61" t="e">
        <f>"Học kỳ : " &amp;#REF!</f>
        <v>#REF!</v>
      </c>
      <c r="R4" s="57"/>
      <c r="S4" s="62"/>
    </row>
    <row r="5" spans="1:21" s="58" customFormat="1" ht="15">
      <c r="B5" s="63" t="str">
        <f>'LPl2'!$B$5</f>
        <v>Thời gian : 31/07/2016</v>
      </c>
      <c r="C5" s="61"/>
      <c r="D5" s="64"/>
      <c r="E5" s="60"/>
      <c r="F5" s="6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1" t="s">
        <v>144</v>
      </c>
      <c r="R5" s="57"/>
      <c r="S5" s="62"/>
    </row>
    <row r="6" spans="1:21" s="65" customFormat="1" hidden="1">
      <c r="B6" s="65">
        <v>1</v>
      </c>
      <c r="C6" s="65">
        <v>2</v>
      </c>
      <c r="D6" s="66">
        <v>3</v>
      </c>
      <c r="E6" s="67">
        <v>4</v>
      </c>
      <c r="F6" s="68">
        <v>5</v>
      </c>
      <c r="G6" s="65">
        <v>6</v>
      </c>
      <c r="H6" s="65">
        <v>7</v>
      </c>
      <c r="I6" s="65">
        <v>8</v>
      </c>
      <c r="J6" s="65">
        <v>9</v>
      </c>
      <c r="K6" s="65">
        <v>10</v>
      </c>
      <c r="L6" s="65">
        <v>11</v>
      </c>
      <c r="M6" s="65">
        <v>12</v>
      </c>
      <c r="N6" s="65">
        <v>13</v>
      </c>
      <c r="O6" s="65">
        <v>14</v>
      </c>
      <c r="P6" s="65">
        <v>15</v>
      </c>
      <c r="Q6" s="65">
        <v>16</v>
      </c>
      <c r="R6" s="69">
        <v>17</v>
      </c>
      <c r="S6" s="70">
        <v>18</v>
      </c>
    </row>
    <row r="7" spans="1:21" s="58" customFormat="1" ht="15" customHeight="1">
      <c r="B7" s="207" t="s">
        <v>0</v>
      </c>
      <c r="C7" s="210" t="s">
        <v>2</v>
      </c>
      <c r="D7" s="213" t="s">
        <v>3</v>
      </c>
      <c r="E7" s="216" t="s">
        <v>4</v>
      </c>
      <c r="F7" s="210" t="s">
        <v>17</v>
      </c>
      <c r="G7" s="210" t="s">
        <v>18</v>
      </c>
      <c r="H7" s="219" t="s">
        <v>130</v>
      </c>
      <c r="I7" s="220"/>
      <c r="J7" s="220"/>
      <c r="K7" s="220"/>
      <c r="L7" s="220"/>
      <c r="M7" s="220"/>
      <c r="N7" s="220"/>
      <c r="O7" s="220"/>
      <c r="P7" s="221"/>
      <c r="Q7" s="222" t="s">
        <v>20</v>
      </c>
      <c r="R7" s="223"/>
      <c r="S7" s="210" t="s">
        <v>5</v>
      </c>
    </row>
    <row r="8" spans="1:21" s="72" customFormat="1" ht="15" customHeight="1">
      <c r="A8" s="226" t="s">
        <v>0</v>
      </c>
      <c r="B8" s="208"/>
      <c r="C8" s="211"/>
      <c r="D8" s="214"/>
      <c r="E8" s="217"/>
      <c r="F8" s="211"/>
      <c r="G8" s="211"/>
      <c r="H8" s="71" t="e">
        <f>#REF!</f>
        <v>#REF!</v>
      </c>
      <c r="I8" s="71" t="e">
        <f>#REF!</f>
        <v>#REF!</v>
      </c>
      <c r="J8" s="71" t="e">
        <f>#REF!</f>
        <v>#REF!</v>
      </c>
      <c r="K8" s="71" t="e">
        <f>#REF!</f>
        <v>#REF!</v>
      </c>
      <c r="L8" s="71" t="e">
        <f>#REF!</f>
        <v>#REF!</v>
      </c>
      <c r="M8" s="71" t="e">
        <f>#REF!</f>
        <v>#REF!</v>
      </c>
      <c r="N8" s="71" t="e">
        <f>#REF!</f>
        <v>#REF!</v>
      </c>
      <c r="O8" s="71" t="e">
        <f>#REF!</f>
        <v>#REF!</v>
      </c>
      <c r="P8" s="71" t="e">
        <f>#REF!</f>
        <v>#REF!</v>
      </c>
      <c r="Q8" s="224"/>
      <c r="R8" s="225"/>
      <c r="S8" s="211"/>
    </row>
    <row r="9" spans="1:21" s="72" customFormat="1" ht="25.5" customHeight="1">
      <c r="A9" s="226"/>
      <c r="B9" s="209"/>
      <c r="C9" s="212"/>
      <c r="D9" s="215"/>
      <c r="E9" s="218"/>
      <c r="F9" s="212"/>
      <c r="G9" s="212"/>
      <c r="H9" s="73" t="e">
        <f>#REF!</f>
        <v>#REF!</v>
      </c>
      <c r="I9" s="73" t="e">
        <f>#REF!</f>
        <v>#REF!</v>
      </c>
      <c r="J9" s="73" t="e">
        <f>#REF!</f>
        <v>#REF!</v>
      </c>
      <c r="K9" s="73" t="e">
        <f>#REF!</f>
        <v>#REF!</v>
      </c>
      <c r="L9" s="73" t="e">
        <f>#REF!</f>
        <v>#REF!</v>
      </c>
      <c r="M9" s="73" t="e">
        <f>#REF!</f>
        <v>#REF!</v>
      </c>
      <c r="N9" s="73" t="e">
        <f>#REF!</f>
        <v>#REF!</v>
      </c>
      <c r="O9" s="73" t="e">
        <f>#REF!</f>
        <v>#REF!</v>
      </c>
      <c r="P9" s="73" t="e">
        <f>#REF!</f>
        <v>#REF!</v>
      </c>
      <c r="Q9" s="74" t="s">
        <v>14</v>
      </c>
      <c r="R9" s="75" t="s">
        <v>15</v>
      </c>
      <c r="S9" s="212"/>
    </row>
    <row r="10" spans="1:21" s="78" customFormat="1" ht="20.25" customHeight="1">
      <c r="A10" s="76">
        <v>1</v>
      </c>
      <c r="B10" s="96">
        <f>--SUBTOTAL(2,C$7:C10)</f>
        <v>1</v>
      </c>
      <c r="C10" s="77">
        <f>'LPl2'!C8</f>
        <v>2020525605</v>
      </c>
      <c r="D10" s="94" t="e">
        <f>VLOOKUP(C10,#REF!,2,0)</f>
        <v>#REF!</v>
      </c>
      <c r="E10" s="95" t="e">
        <f>VLOOKUP(C10,#REF!,3,0)</f>
        <v>#REF!</v>
      </c>
      <c r="F10" s="99" t="e">
        <f>VLOOKUP(C10,#REF!,4,0)</f>
        <v>#REF!</v>
      </c>
      <c r="G10" s="99" t="e">
        <f>VLOOKUP(C10,#REF!,5,0)</f>
        <v>#REF!</v>
      </c>
      <c r="H10" s="96" t="e">
        <f>VLOOKUP(C10,#REF!,6,0)</f>
        <v>#REF!</v>
      </c>
      <c r="I10" s="96" t="e">
        <f>VLOOKUP(C10,#REF!,7,0)</f>
        <v>#REF!</v>
      </c>
      <c r="J10" s="96" t="e">
        <f>VLOOKUP(C10,#REF!,8,0)</f>
        <v>#REF!</v>
      </c>
      <c r="K10" s="96" t="e">
        <f>VLOOKUP(C10,#REF!,9,0)</f>
        <v>#REF!</v>
      </c>
      <c r="L10" s="96" t="e">
        <f>VLOOKUP(C10,#REF!,10,0)</f>
        <v>#REF!</v>
      </c>
      <c r="M10" s="96" t="e">
        <f>VLOOKUP(C10,#REF!,11,0)</f>
        <v>#REF!</v>
      </c>
      <c r="N10" s="96" t="e">
        <f>VLOOKUP(C10,#REF!,12,0)</f>
        <v>#REF!</v>
      </c>
      <c r="O10" s="96" t="e">
        <f>VLOOKUP(C10,#REF!,13,0)</f>
        <v>#REF!</v>
      </c>
      <c r="P10" s="96">
        <f>VLOOKUP(C10,'LPl2'!$C$8:$J$13,8,0)</f>
        <v>9</v>
      </c>
      <c r="Q10" s="97" t="e">
        <f>IF(OR(ISNUMBER(P10)=FALSE,P10&lt;4),0,ROUND(SUMPRODUCT($H$9:$P$9,H10:P10),1))</f>
        <v>#REF!</v>
      </c>
      <c r="R10" s="93" t="e">
        <f>VLOOKUP(Q10,IDCODE!$A$1:$B$96,2,0)</f>
        <v>#REF!</v>
      </c>
      <c r="S10" s="98">
        <f>VLOOKUP(C10,'LPl2'!$C$8:$I$13,7,0)</f>
        <v>0</v>
      </c>
      <c r="T10" s="78" t="e">
        <f>MID(G10,4,10)</f>
        <v>#REF!</v>
      </c>
      <c r="U10" s="78" t="e">
        <f>LEFT(T10,3)</f>
        <v>#REF!</v>
      </c>
    </row>
    <row r="11" spans="1:21" s="78" customFormat="1" ht="20.25" customHeight="1">
      <c r="A11" s="76">
        <v>2</v>
      </c>
      <c r="B11" s="96">
        <f>--SUBTOTAL(2,C$7:C11)</f>
        <v>1</v>
      </c>
      <c r="C11" s="77"/>
      <c r="D11" s="94" t="e">
        <f>VLOOKUP(C11,#REF!,2,0)</f>
        <v>#REF!</v>
      </c>
      <c r="E11" s="95" t="e">
        <f>VLOOKUP(C11,#REF!,3,0)</f>
        <v>#REF!</v>
      </c>
      <c r="F11" s="99" t="e">
        <f>VLOOKUP(C11,#REF!,4,0)</f>
        <v>#REF!</v>
      </c>
      <c r="G11" s="99" t="e">
        <f>VLOOKUP(C11,#REF!,5,0)</f>
        <v>#REF!</v>
      </c>
      <c r="H11" s="96" t="e">
        <f>VLOOKUP(C11,#REF!,6,0)</f>
        <v>#REF!</v>
      </c>
      <c r="I11" s="96" t="e">
        <f>VLOOKUP(C11,#REF!,7,0)</f>
        <v>#REF!</v>
      </c>
      <c r="J11" s="96" t="e">
        <f>VLOOKUP(C11,#REF!,8,0)</f>
        <v>#REF!</v>
      </c>
      <c r="K11" s="96" t="e">
        <f>VLOOKUP(C11,#REF!,9,0)</f>
        <v>#REF!</v>
      </c>
      <c r="L11" s="96" t="e">
        <f>VLOOKUP(C11,#REF!,10,0)</f>
        <v>#REF!</v>
      </c>
      <c r="M11" s="96" t="e">
        <f>VLOOKUP(C11,#REF!,11,0)</f>
        <v>#REF!</v>
      </c>
      <c r="N11" s="96" t="e">
        <f>VLOOKUP(C11,#REF!,12,0)</f>
        <v>#REF!</v>
      </c>
      <c r="O11" s="96" t="e">
        <f>VLOOKUP(C11,#REF!,13,0)</f>
        <v>#REF!</v>
      </c>
      <c r="P11" s="96" t="e">
        <f>VLOOKUP(C11,'LPl2'!$C$8:$J$13,8,0)</f>
        <v>#N/A</v>
      </c>
      <c r="Q11" s="97" t="e">
        <f t="shared" ref="Q11:Q14" si="0">IF(OR(ISNUMBER(P11)=FALSE,P11&lt;4),0,ROUND(SUMPRODUCT($H$9:$P$9,H11:P11),1))</f>
        <v>#N/A</v>
      </c>
      <c r="R11" s="93" t="e">
        <f>VLOOKUP(Q11,IDCODE!$A$1:$B$96,2,0)</f>
        <v>#N/A</v>
      </c>
      <c r="S11" s="98" t="e">
        <f>VLOOKUP(C11,'LPl2'!$C$8:$I$13,7,0)</f>
        <v>#N/A</v>
      </c>
      <c r="T11" s="78" t="e">
        <f t="shared" ref="T11:T14" si="1">MID(G11,4,10)</f>
        <v>#REF!</v>
      </c>
      <c r="U11" s="78" t="e">
        <f t="shared" ref="U11:U14" si="2">LEFT(T11,3)</f>
        <v>#REF!</v>
      </c>
    </row>
    <row r="12" spans="1:21" s="78" customFormat="1" ht="20.25" customHeight="1">
      <c r="A12" s="76">
        <v>3</v>
      </c>
      <c r="B12" s="96">
        <f>--SUBTOTAL(2,C$7:C12)</f>
        <v>1</v>
      </c>
      <c r="C12" s="77"/>
      <c r="D12" s="94" t="e">
        <f>VLOOKUP(C12,#REF!,2,0)</f>
        <v>#REF!</v>
      </c>
      <c r="E12" s="95" t="e">
        <f>VLOOKUP(C12,#REF!,3,0)</f>
        <v>#REF!</v>
      </c>
      <c r="F12" s="99" t="e">
        <f>VLOOKUP(C12,#REF!,4,0)</f>
        <v>#REF!</v>
      </c>
      <c r="G12" s="99" t="e">
        <f>VLOOKUP(C12,#REF!,5,0)</f>
        <v>#REF!</v>
      </c>
      <c r="H12" s="96" t="e">
        <f>VLOOKUP(C12,#REF!,6,0)</f>
        <v>#REF!</v>
      </c>
      <c r="I12" s="96" t="e">
        <f>VLOOKUP(C12,#REF!,7,0)</f>
        <v>#REF!</v>
      </c>
      <c r="J12" s="96" t="e">
        <f>VLOOKUP(C12,#REF!,8,0)</f>
        <v>#REF!</v>
      </c>
      <c r="K12" s="96" t="e">
        <f>VLOOKUP(C12,#REF!,9,0)</f>
        <v>#REF!</v>
      </c>
      <c r="L12" s="96" t="e">
        <f>VLOOKUP(C12,#REF!,10,0)</f>
        <v>#REF!</v>
      </c>
      <c r="M12" s="96" t="e">
        <f>VLOOKUP(C12,#REF!,11,0)</f>
        <v>#REF!</v>
      </c>
      <c r="N12" s="96" t="e">
        <f>VLOOKUP(C12,#REF!,12,0)</f>
        <v>#REF!</v>
      </c>
      <c r="O12" s="96" t="e">
        <f>VLOOKUP(C12,#REF!,13,0)</f>
        <v>#REF!</v>
      </c>
      <c r="P12" s="96" t="e">
        <f>VLOOKUP(C12,'LPl2'!$C$8:$J$13,8,0)</f>
        <v>#N/A</v>
      </c>
      <c r="Q12" s="97" t="e">
        <f t="shared" si="0"/>
        <v>#N/A</v>
      </c>
      <c r="R12" s="93" t="e">
        <f>VLOOKUP(Q12,IDCODE!$A$1:$B$96,2,0)</f>
        <v>#N/A</v>
      </c>
      <c r="S12" s="98" t="e">
        <f>VLOOKUP(C12,'LPl2'!$C$8:$I$13,7,0)</f>
        <v>#N/A</v>
      </c>
      <c r="T12" s="78" t="e">
        <f t="shared" si="1"/>
        <v>#REF!</v>
      </c>
      <c r="U12" s="78" t="e">
        <f t="shared" si="2"/>
        <v>#REF!</v>
      </c>
    </row>
    <row r="13" spans="1:21" s="78" customFormat="1" ht="20.25" customHeight="1">
      <c r="A13" s="76">
        <v>4</v>
      </c>
      <c r="B13" s="96">
        <f>--SUBTOTAL(2,C$7:C13)</f>
        <v>1</v>
      </c>
      <c r="C13" s="77"/>
      <c r="D13" s="94" t="e">
        <f>VLOOKUP(C13,#REF!,2,0)</f>
        <v>#REF!</v>
      </c>
      <c r="E13" s="95" t="e">
        <f>VLOOKUP(C13,#REF!,3,0)</f>
        <v>#REF!</v>
      </c>
      <c r="F13" s="99" t="e">
        <f>VLOOKUP(C13,#REF!,4,0)</f>
        <v>#REF!</v>
      </c>
      <c r="G13" s="99" t="e">
        <f>VLOOKUP(C13,#REF!,5,0)</f>
        <v>#REF!</v>
      </c>
      <c r="H13" s="96" t="e">
        <f>VLOOKUP(C13,#REF!,6,0)</f>
        <v>#REF!</v>
      </c>
      <c r="I13" s="96" t="e">
        <f>VLOOKUP(C13,#REF!,7,0)</f>
        <v>#REF!</v>
      </c>
      <c r="J13" s="96" t="e">
        <f>VLOOKUP(C13,#REF!,8,0)</f>
        <v>#REF!</v>
      </c>
      <c r="K13" s="96" t="e">
        <f>VLOOKUP(C13,#REF!,9,0)</f>
        <v>#REF!</v>
      </c>
      <c r="L13" s="96" t="e">
        <f>VLOOKUP(C13,#REF!,10,0)</f>
        <v>#REF!</v>
      </c>
      <c r="M13" s="96" t="e">
        <f>VLOOKUP(C13,#REF!,11,0)</f>
        <v>#REF!</v>
      </c>
      <c r="N13" s="96" t="e">
        <f>VLOOKUP(C13,#REF!,12,0)</f>
        <v>#REF!</v>
      </c>
      <c r="O13" s="96" t="e">
        <f>VLOOKUP(C13,#REF!,13,0)</f>
        <v>#REF!</v>
      </c>
      <c r="P13" s="96" t="e">
        <f>VLOOKUP(C13,'LPl2'!$C$8:$J$13,8,0)</f>
        <v>#N/A</v>
      </c>
      <c r="Q13" s="97" t="e">
        <f t="shared" si="0"/>
        <v>#N/A</v>
      </c>
      <c r="R13" s="93" t="e">
        <f>VLOOKUP(Q13,IDCODE!$A$1:$B$96,2,0)</f>
        <v>#N/A</v>
      </c>
      <c r="S13" s="98" t="e">
        <f>VLOOKUP(C13,'LPl2'!$C$8:$I$13,7,0)</f>
        <v>#N/A</v>
      </c>
      <c r="T13" s="78" t="e">
        <f t="shared" si="1"/>
        <v>#REF!</v>
      </c>
      <c r="U13" s="78" t="e">
        <f t="shared" si="2"/>
        <v>#REF!</v>
      </c>
    </row>
    <row r="14" spans="1:21" s="78" customFormat="1" ht="20.25" customHeight="1">
      <c r="A14" s="76">
        <v>5</v>
      </c>
      <c r="B14" s="96">
        <f>--SUBTOTAL(2,C$7:C14)</f>
        <v>1</v>
      </c>
      <c r="C14" s="77"/>
      <c r="D14" s="94" t="e">
        <f>VLOOKUP(C14,#REF!,2,0)</f>
        <v>#REF!</v>
      </c>
      <c r="E14" s="95" t="e">
        <f>VLOOKUP(C14,#REF!,3,0)</f>
        <v>#REF!</v>
      </c>
      <c r="F14" s="99" t="e">
        <f>VLOOKUP(C14,#REF!,4,0)</f>
        <v>#REF!</v>
      </c>
      <c r="G14" s="99" t="e">
        <f>VLOOKUP(C14,#REF!,5,0)</f>
        <v>#REF!</v>
      </c>
      <c r="H14" s="96" t="e">
        <f>VLOOKUP(C14,#REF!,6,0)</f>
        <v>#REF!</v>
      </c>
      <c r="I14" s="96" t="e">
        <f>VLOOKUP(C14,#REF!,7,0)</f>
        <v>#REF!</v>
      </c>
      <c r="J14" s="96" t="e">
        <f>VLOOKUP(C14,#REF!,8,0)</f>
        <v>#REF!</v>
      </c>
      <c r="K14" s="96" t="e">
        <f>VLOOKUP(C14,#REF!,9,0)</f>
        <v>#REF!</v>
      </c>
      <c r="L14" s="96" t="e">
        <f>VLOOKUP(C14,#REF!,10,0)</f>
        <v>#REF!</v>
      </c>
      <c r="M14" s="96" t="e">
        <f>VLOOKUP(C14,#REF!,11,0)</f>
        <v>#REF!</v>
      </c>
      <c r="N14" s="96" t="e">
        <f>VLOOKUP(C14,#REF!,12,0)</f>
        <v>#REF!</v>
      </c>
      <c r="O14" s="96" t="e">
        <f>VLOOKUP(C14,#REF!,13,0)</f>
        <v>#REF!</v>
      </c>
      <c r="P14" s="96" t="e">
        <f>VLOOKUP(C14,'LPl2'!$C$8:$J$13,8,0)</f>
        <v>#N/A</v>
      </c>
      <c r="Q14" s="97" t="e">
        <f t="shared" si="0"/>
        <v>#N/A</v>
      </c>
      <c r="R14" s="93" t="e">
        <f>VLOOKUP(Q14,IDCODE!$A$1:$B$96,2,0)</f>
        <v>#N/A</v>
      </c>
      <c r="S14" s="98" t="e">
        <f>VLOOKUP(C14,'LPl2'!$C$8:$I$13,7,0)</f>
        <v>#N/A</v>
      </c>
      <c r="T14" s="78" t="e">
        <f t="shared" si="1"/>
        <v>#REF!</v>
      </c>
      <c r="U14" s="78" t="e">
        <f t="shared" si="2"/>
        <v>#REF!</v>
      </c>
    </row>
    <row r="15" spans="1:21" s="141" customFormat="1" ht="12" customHeight="1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21" s="78" customFormat="1" ht="15.75" customHeight="1">
      <c r="A16" s="76"/>
      <c r="B16" s="102"/>
      <c r="C16"/>
      <c r="D16" s="227" t="s">
        <v>131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102"/>
      <c r="R16" s="72"/>
      <c r="S16" s="79"/>
    </row>
    <row r="17" spans="1:19" s="78" customFormat="1" ht="15" customHeight="1">
      <c r="A17" s="76"/>
      <c r="B17" s="76"/>
      <c r="C17"/>
      <c r="D17" s="133" t="s">
        <v>0</v>
      </c>
      <c r="E17" s="228" t="s">
        <v>132</v>
      </c>
      <c r="F17" s="228"/>
      <c r="G17" s="228"/>
      <c r="H17" s="229" t="s">
        <v>133</v>
      </c>
      <c r="I17" s="229"/>
      <c r="J17" s="229"/>
      <c r="K17" s="229" t="s">
        <v>134</v>
      </c>
      <c r="L17" s="229"/>
      <c r="M17" s="229"/>
      <c r="N17" s="228" t="s">
        <v>13</v>
      </c>
      <c r="O17" s="228"/>
      <c r="P17" s="228"/>
      <c r="Q17" s="76"/>
      <c r="R17" s="80"/>
      <c r="S17" s="81"/>
    </row>
    <row r="18" spans="1:19" s="78" customFormat="1" ht="12.75" customHeight="1">
      <c r="A18" s="76"/>
      <c r="B18" s="76"/>
      <c r="C18"/>
      <c r="D18" s="132">
        <v>1</v>
      </c>
      <c r="E18" s="234" t="s">
        <v>462</v>
      </c>
      <c r="F18" s="235"/>
      <c r="G18" s="236"/>
      <c r="H18" s="232" t="e">
        <f ca="1">SUMPRODUCT((SUBTOTAL(3,OFFSET($Q$10:$Q$14,ROW($Q$10:$Q$14)-ROW($Q$10),0,1))),--($Q$10:$Q$14&gt;=4))</f>
        <v>#REF!</v>
      </c>
      <c r="I18" s="232"/>
      <c r="J18" s="232"/>
      <c r="K18" s="233" t="e">
        <f ca="1">H18/$H$20</f>
        <v>#REF!</v>
      </c>
      <c r="L18" s="233"/>
      <c r="M18" s="233"/>
      <c r="N18" s="232"/>
      <c r="O18" s="232"/>
      <c r="P18" s="232"/>
      <c r="Q18" s="76"/>
      <c r="R18" s="80"/>
      <c r="S18" s="81"/>
    </row>
    <row r="19" spans="1:19" s="78" customFormat="1" ht="12.75" customHeight="1">
      <c r="A19" s="76"/>
      <c r="B19" s="76"/>
      <c r="C19"/>
      <c r="D19" s="132">
        <v>2</v>
      </c>
      <c r="E19" s="234" t="s">
        <v>461</v>
      </c>
      <c r="F19" s="235"/>
      <c r="G19" s="236"/>
      <c r="H19" s="232" t="e">
        <f ca="1">SUMPRODUCT((SUBTOTAL(3,OFFSET($Q$10:$Q$14,ROW($Q$10:$Q$14)-ROW($Q$10),0,1))),--($Q$10:$Q$14&lt;4))</f>
        <v>#REF!</v>
      </c>
      <c r="I19" s="232"/>
      <c r="J19" s="232"/>
      <c r="K19" s="233" t="e">
        <f ca="1">H19/$H$20</f>
        <v>#REF!</v>
      </c>
      <c r="L19" s="233"/>
      <c r="M19" s="233"/>
      <c r="N19" s="232"/>
      <c r="O19" s="232"/>
      <c r="P19" s="232"/>
      <c r="Q19" s="76"/>
      <c r="R19" s="80"/>
      <c r="S19" s="81"/>
    </row>
    <row r="20" spans="1:19" s="78" customFormat="1" ht="12.75" customHeight="1">
      <c r="A20" s="76"/>
      <c r="B20" s="76"/>
      <c r="C20"/>
      <c r="D20" s="230" t="s">
        <v>135</v>
      </c>
      <c r="E20" s="230"/>
      <c r="F20" s="230"/>
      <c r="G20" s="230"/>
      <c r="H20" s="230" t="e">
        <f ca="1">SUM(H18:H19)</f>
        <v>#REF!</v>
      </c>
      <c r="I20" s="230"/>
      <c r="J20" s="230"/>
      <c r="K20" s="231" t="e">
        <f ca="1">SUM(K18:L19)</f>
        <v>#REF!</v>
      </c>
      <c r="L20" s="231"/>
      <c r="M20" s="231"/>
      <c r="N20" s="232"/>
      <c r="O20" s="232"/>
      <c r="P20" s="232"/>
      <c r="Q20" s="76"/>
      <c r="R20" s="80"/>
      <c r="S20" s="81"/>
    </row>
    <row r="21" spans="1:19" s="78" customFormat="1">
      <c r="A21" s="76"/>
      <c r="B21" s="76"/>
      <c r="C21" s="76"/>
      <c r="D21" s="66"/>
      <c r="E21" s="8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0"/>
      <c r="S21" s="81"/>
    </row>
    <row r="22" spans="1:19" s="78" customFormat="1">
      <c r="A22" s="76"/>
      <c r="B22" s="76"/>
      <c r="C22" s="143"/>
      <c r="D22" s="66"/>
      <c r="E22" s="82"/>
      <c r="F22" s="83"/>
      <c r="G22" s="65"/>
      <c r="H22" s="65"/>
      <c r="I22" s="65"/>
      <c r="J22" s="65"/>
      <c r="K22" s="65"/>
      <c r="L22" s="65"/>
      <c r="M22" s="65"/>
      <c r="N22" s="238" t="str">
        <f ca="1">"Đà nẵng, ngày " &amp; TEXT(DAY(TODAY()),"00") &amp; " tháng " &amp; TEXT(MONTH(TODAY()),"00") &amp; " năm " &amp; YEAR(TODAY())</f>
        <v>Đà nẵng, ngày 28 tháng 05 năm 2025</v>
      </c>
      <c r="O22" s="238"/>
      <c r="P22" s="238"/>
      <c r="Q22" s="238"/>
      <c r="R22" s="238"/>
      <c r="S22" s="238"/>
    </row>
    <row r="23" spans="1:19" s="78" customFormat="1" ht="12.75" customHeight="1">
      <c r="A23" s="76"/>
      <c r="B23" s="205" t="s">
        <v>136</v>
      </c>
      <c r="C23" s="205"/>
      <c r="D23" s="205"/>
      <c r="E23" s="80"/>
      <c r="F23" s="84" t="s">
        <v>137</v>
      </c>
      <c r="G23" s="80"/>
      <c r="H23" s="65"/>
      <c r="I23" s="85" t="s">
        <v>138</v>
      </c>
      <c r="K23" s="76"/>
      <c r="L23" s="143"/>
      <c r="M23" s="65"/>
      <c r="N23" s="205" t="s">
        <v>459</v>
      </c>
      <c r="O23" s="205"/>
      <c r="P23" s="205"/>
      <c r="Q23" s="205"/>
      <c r="R23" s="205"/>
      <c r="S23" s="205"/>
    </row>
    <row r="24" spans="1:19" s="78" customFormat="1" ht="12" customHeight="1">
      <c r="A24" s="76"/>
      <c r="B24" s="76"/>
      <c r="C24" s="143"/>
      <c r="D24" s="66"/>
      <c r="E24" s="82"/>
      <c r="F24" s="83"/>
      <c r="G24" s="65"/>
      <c r="H24" s="65"/>
      <c r="I24" s="86"/>
      <c r="K24" s="87"/>
      <c r="L24" s="65"/>
      <c r="M24" s="65"/>
      <c r="N24" s="65"/>
      <c r="O24" s="143"/>
      <c r="Q24" s="88"/>
      <c r="R24" s="88"/>
      <c r="S24" s="62"/>
    </row>
    <row r="25" spans="1:19" s="78" customFormat="1" ht="12" customHeight="1">
      <c r="A25" s="76"/>
      <c r="B25" s="76"/>
      <c r="C25" s="143"/>
      <c r="D25" s="66"/>
      <c r="E25" s="82"/>
      <c r="F25" s="83"/>
      <c r="G25" s="65"/>
      <c r="H25" s="65"/>
      <c r="I25" s="86"/>
      <c r="K25" s="87"/>
      <c r="L25" s="65"/>
      <c r="M25" s="65"/>
      <c r="N25" s="65"/>
      <c r="O25" s="143"/>
      <c r="Q25" s="88"/>
      <c r="R25" s="88"/>
      <c r="S25" s="62"/>
    </row>
    <row r="26" spans="1:19" s="78" customFormat="1" ht="12" customHeight="1">
      <c r="A26" s="76"/>
      <c r="B26" s="76"/>
      <c r="C26" s="143"/>
      <c r="D26" s="66"/>
      <c r="E26" s="82"/>
      <c r="F26" s="83"/>
      <c r="G26" s="65"/>
      <c r="H26" s="65"/>
      <c r="I26" s="86"/>
      <c r="K26" s="87"/>
      <c r="L26" s="65"/>
      <c r="M26" s="65"/>
      <c r="N26" s="65"/>
      <c r="O26" s="143"/>
      <c r="Q26" s="88"/>
      <c r="R26" s="88"/>
      <c r="S26" s="62"/>
    </row>
    <row r="27" spans="1:19" s="78" customFormat="1">
      <c r="A27" s="76"/>
      <c r="B27" s="76"/>
      <c r="C27" s="143"/>
      <c r="D27" s="66"/>
      <c r="E27" s="82"/>
      <c r="F27" s="83"/>
      <c r="G27" s="76"/>
      <c r="H27" s="65"/>
      <c r="I27" s="65"/>
      <c r="J27" s="65"/>
      <c r="K27" s="65"/>
      <c r="L27" s="143"/>
      <c r="M27" s="65"/>
      <c r="N27" s="65"/>
      <c r="O27" s="143"/>
      <c r="P27" s="143"/>
      <c r="Q27" s="143"/>
      <c r="R27" s="89"/>
      <c r="S27" s="62"/>
    </row>
    <row r="28" spans="1:19" s="78" customFormat="1">
      <c r="A28" s="76"/>
      <c r="B28" s="76"/>
      <c r="C28" s="143"/>
      <c r="D28" s="66"/>
      <c r="E28" s="82"/>
      <c r="F28" s="83"/>
      <c r="G28" s="76"/>
      <c r="H28" s="65"/>
      <c r="I28" s="65"/>
      <c r="J28" s="65"/>
      <c r="K28" s="65"/>
      <c r="L28" s="143"/>
      <c r="M28" s="65"/>
      <c r="N28" s="65"/>
      <c r="O28" s="143"/>
      <c r="P28" s="143"/>
      <c r="Q28" s="143"/>
      <c r="R28" s="89"/>
      <c r="S28" s="62"/>
    </row>
    <row r="29" spans="1:19" s="78" customFormat="1" ht="12.75" customHeight="1">
      <c r="A29" s="76"/>
      <c r="B29" s="239" t="s">
        <v>149</v>
      </c>
      <c r="C29" s="239"/>
      <c r="D29" s="239"/>
      <c r="E29" s="60"/>
      <c r="F29" s="90"/>
      <c r="G29" s="91"/>
      <c r="H29" s="91"/>
      <c r="I29" s="91"/>
      <c r="J29" s="91"/>
      <c r="K29" s="91"/>
      <c r="L29" s="91"/>
      <c r="M29" s="91"/>
      <c r="N29" s="206" t="s">
        <v>139</v>
      </c>
      <c r="O29" s="206"/>
      <c r="P29" s="206"/>
      <c r="Q29" s="206"/>
      <c r="R29" s="206"/>
      <c r="S29" s="206"/>
    </row>
    <row r="30" spans="1:19" s="78" customFormat="1" ht="12.75" customHeight="1">
      <c r="A30" s="76"/>
      <c r="B30" s="239"/>
      <c r="C30" s="239"/>
      <c r="D30" s="239"/>
      <c r="E30" s="60"/>
      <c r="F30" s="90"/>
      <c r="G30" s="91"/>
      <c r="H30" s="91"/>
      <c r="I30" s="91"/>
      <c r="J30" s="91"/>
      <c r="K30" s="91"/>
      <c r="L30" s="91"/>
      <c r="M30" s="91"/>
      <c r="N30" s="206"/>
      <c r="O30" s="206"/>
      <c r="P30" s="206"/>
      <c r="Q30" s="206"/>
      <c r="R30" s="206"/>
      <c r="S30" s="206"/>
    </row>
    <row r="31" spans="1:19" s="92" customFormat="1"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7"/>
  </cols>
  <sheetData>
    <row r="1" spans="1:4">
      <c r="A1" s="27" t="s">
        <v>536</v>
      </c>
      <c r="B1" t="s">
        <v>537</v>
      </c>
      <c r="D1" t="s">
        <v>538</v>
      </c>
    </row>
    <row r="2" spans="1:4">
      <c r="A2" s="27">
        <v>2</v>
      </c>
      <c r="B2" t="s">
        <v>561</v>
      </c>
      <c r="C2" t="str">
        <f>A2&amp;B2</f>
        <v>2401/1</v>
      </c>
      <c r="D2" t="s">
        <v>539</v>
      </c>
    </row>
    <row r="3" spans="1:4">
      <c r="A3" s="27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27">
        <v>2</v>
      </c>
      <c r="B4">
        <v>702</v>
      </c>
      <c r="C4" t="str">
        <f t="shared" si="0"/>
        <v>2702</v>
      </c>
      <c r="D4" t="s">
        <v>539</v>
      </c>
    </row>
    <row r="5" spans="1:4">
      <c r="A5" s="27">
        <v>2</v>
      </c>
      <c r="B5">
        <v>703</v>
      </c>
      <c r="C5" t="str">
        <f t="shared" si="0"/>
        <v>2703</v>
      </c>
      <c r="D5" t="s">
        <v>539</v>
      </c>
    </row>
    <row r="6" spans="1:4">
      <c r="A6" s="27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27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27">
        <v>2</v>
      </c>
      <c r="B8">
        <v>802</v>
      </c>
      <c r="C8" t="str">
        <f t="shared" si="0"/>
        <v>2802</v>
      </c>
      <c r="D8" t="s">
        <v>539</v>
      </c>
    </row>
    <row r="9" spans="1:4">
      <c r="A9" s="27">
        <v>2</v>
      </c>
      <c r="B9">
        <v>803</v>
      </c>
      <c r="C9" t="str">
        <f t="shared" si="0"/>
        <v>2803</v>
      </c>
      <c r="D9" t="s">
        <v>539</v>
      </c>
    </row>
    <row r="10" spans="1:4">
      <c r="A10" s="27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27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27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27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27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27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27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27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27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27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27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27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27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27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27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27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27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27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27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27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27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27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27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27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27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27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27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27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27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27">
        <v>2</v>
      </c>
      <c r="B44" t="s">
        <v>1221</v>
      </c>
      <c r="C44" t="str">
        <f t="shared" si="0"/>
        <v>2208/4</v>
      </c>
      <c r="D44" t="s">
        <v>539</v>
      </c>
    </row>
    <row r="45" spans="1:4" s="145" customFormat="1">
      <c r="A45" s="144">
        <v>1</v>
      </c>
      <c r="B45" s="145" t="s">
        <v>571</v>
      </c>
      <c r="C45" s="145" t="str">
        <f>A45&amp;B45</f>
        <v>1302/1</v>
      </c>
      <c r="D45" s="145" t="s">
        <v>539</v>
      </c>
    </row>
    <row r="46" spans="1:4">
      <c r="A46" s="144">
        <v>1</v>
      </c>
      <c r="B46" s="145" t="s">
        <v>572</v>
      </c>
      <c r="C46" s="145" t="str">
        <f t="shared" si="0"/>
        <v>1302/2</v>
      </c>
      <c r="D46" s="145" t="s">
        <v>539</v>
      </c>
    </row>
    <row r="47" spans="1:4">
      <c r="A47" s="144">
        <v>1</v>
      </c>
      <c r="B47" s="145" t="s">
        <v>573</v>
      </c>
      <c r="C47" s="145" t="str">
        <f t="shared" si="0"/>
        <v>1304/1</v>
      </c>
      <c r="D47" s="145" t="s">
        <v>539</v>
      </c>
    </row>
    <row r="48" spans="1:4">
      <c r="A48" s="144">
        <v>1</v>
      </c>
      <c r="B48" s="145" t="s">
        <v>574</v>
      </c>
      <c r="C48" s="145" t="str">
        <f t="shared" si="0"/>
        <v>1304/2</v>
      </c>
      <c r="D48" s="145" t="s">
        <v>539</v>
      </c>
    </row>
    <row r="49" spans="1:4">
      <c r="A49" s="144">
        <v>1</v>
      </c>
      <c r="B49" s="145">
        <v>305</v>
      </c>
      <c r="C49" s="145" t="str">
        <f t="shared" si="0"/>
        <v>1305</v>
      </c>
      <c r="D49" s="145" t="s">
        <v>539</v>
      </c>
    </row>
    <row r="50" spans="1:4">
      <c r="A50" s="144">
        <v>1</v>
      </c>
      <c r="B50" s="145" t="s">
        <v>546</v>
      </c>
      <c r="C50" s="145" t="str">
        <f t="shared" si="0"/>
        <v>1307/1</v>
      </c>
      <c r="D50" s="145" t="s">
        <v>539</v>
      </c>
    </row>
    <row r="51" spans="1:4">
      <c r="A51" s="144">
        <v>1</v>
      </c>
      <c r="B51" s="145" t="s">
        <v>547</v>
      </c>
      <c r="C51" s="145" t="str">
        <f t="shared" si="0"/>
        <v>1307/2</v>
      </c>
      <c r="D51" s="145" t="s">
        <v>539</v>
      </c>
    </row>
    <row r="52" spans="1:4">
      <c r="A52" s="144">
        <v>1</v>
      </c>
      <c r="B52" s="145">
        <v>308</v>
      </c>
      <c r="C52" s="145" t="str">
        <f t="shared" si="0"/>
        <v>1308</v>
      </c>
      <c r="D52" s="145" t="s">
        <v>539</v>
      </c>
    </row>
    <row r="53" spans="1:4">
      <c r="A53" s="144">
        <v>1</v>
      </c>
      <c r="B53" s="145" t="s">
        <v>575</v>
      </c>
      <c r="C53" s="145" t="str">
        <f t="shared" si="0"/>
        <v>1310/1</v>
      </c>
      <c r="D53" s="145" t="s">
        <v>539</v>
      </c>
    </row>
    <row r="54" spans="1:4">
      <c r="A54" s="144">
        <v>1</v>
      </c>
      <c r="B54" s="145" t="s">
        <v>576</v>
      </c>
      <c r="C54" s="145" t="str">
        <f t="shared" ref="C54:C91" si="2">A54&amp;B54</f>
        <v>1310/2</v>
      </c>
      <c r="D54" s="145" t="s">
        <v>539</v>
      </c>
    </row>
    <row r="55" spans="1:4">
      <c r="A55" s="144">
        <v>1</v>
      </c>
      <c r="B55" s="145" t="s">
        <v>577</v>
      </c>
      <c r="C55" s="145" t="str">
        <f t="shared" si="2"/>
        <v>1510/1</v>
      </c>
      <c r="D55" s="145" t="s">
        <v>539</v>
      </c>
    </row>
    <row r="56" spans="1:4">
      <c r="A56" s="144">
        <v>1</v>
      </c>
      <c r="B56" s="145" t="s">
        <v>578</v>
      </c>
      <c r="C56" s="145" t="str">
        <f t="shared" si="2"/>
        <v>1510/2</v>
      </c>
      <c r="D56" s="145" t="s">
        <v>539</v>
      </c>
    </row>
    <row r="57" spans="1:4">
      <c r="A57" s="144">
        <v>1</v>
      </c>
      <c r="B57" s="145" t="s">
        <v>579</v>
      </c>
      <c r="C57" s="145" t="str">
        <f t="shared" si="2"/>
        <v>1510/3</v>
      </c>
      <c r="D57" s="145" t="s">
        <v>539</v>
      </c>
    </row>
    <row r="58" spans="1:4">
      <c r="A58" s="144">
        <v>1</v>
      </c>
      <c r="B58" s="145">
        <v>612</v>
      </c>
      <c r="C58" s="145" t="str">
        <f t="shared" si="2"/>
        <v>1612</v>
      </c>
      <c r="D58" s="145" t="s">
        <v>539</v>
      </c>
    </row>
    <row r="59" spans="1:4">
      <c r="A59" s="144">
        <v>1</v>
      </c>
      <c r="B59" s="145">
        <v>801</v>
      </c>
      <c r="C59" s="145" t="str">
        <f t="shared" si="2"/>
        <v>1801</v>
      </c>
      <c r="D59" s="145" t="s">
        <v>539</v>
      </c>
    </row>
    <row r="60" spans="1:4">
      <c r="A60" s="144">
        <v>1</v>
      </c>
      <c r="B60" s="145">
        <v>802</v>
      </c>
      <c r="C60" s="145" t="str">
        <f t="shared" si="2"/>
        <v>1802</v>
      </c>
      <c r="D60" s="145" t="s">
        <v>539</v>
      </c>
    </row>
    <row r="61" spans="1:4">
      <c r="A61" s="144">
        <v>1</v>
      </c>
      <c r="B61" s="145">
        <v>803</v>
      </c>
      <c r="C61" s="145" t="str">
        <f t="shared" si="2"/>
        <v>1803</v>
      </c>
      <c r="D61" s="145" t="s">
        <v>539</v>
      </c>
    </row>
    <row r="62" spans="1:4">
      <c r="A62" s="144">
        <v>1</v>
      </c>
      <c r="B62" s="145">
        <v>805</v>
      </c>
      <c r="C62" s="145" t="str">
        <f t="shared" si="2"/>
        <v>1805</v>
      </c>
      <c r="D62" s="145" t="s">
        <v>539</v>
      </c>
    </row>
    <row r="63" spans="1:4">
      <c r="A63" s="144">
        <v>1</v>
      </c>
      <c r="B63" s="145">
        <v>806</v>
      </c>
      <c r="C63" s="145" t="str">
        <f t="shared" si="2"/>
        <v>1806</v>
      </c>
      <c r="D63" s="145" t="s">
        <v>539</v>
      </c>
    </row>
    <row r="64" spans="1:4">
      <c r="A64" s="144">
        <v>1</v>
      </c>
      <c r="B64" s="145">
        <v>807</v>
      </c>
      <c r="C64" s="145" t="str">
        <f t="shared" si="2"/>
        <v>1807</v>
      </c>
      <c r="D64" s="145" t="s">
        <v>539</v>
      </c>
    </row>
    <row r="65" spans="1:4">
      <c r="A65" s="144">
        <v>1</v>
      </c>
      <c r="B65" s="145" t="s">
        <v>1211</v>
      </c>
      <c r="C65" s="145" t="str">
        <f t="shared" si="2"/>
        <v>1613/1</v>
      </c>
      <c r="D65" s="145" t="s">
        <v>539</v>
      </c>
    </row>
    <row r="66" spans="1:4">
      <c r="A66" s="144">
        <v>1</v>
      </c>
      <c r="B66" s="145" t="s">
        <v>1212</v>
      </c>
      <c r="C66" s="145" t="str">
        <f t="shared" si="2"/>
        <v>1613/2</v>
      </c>
      <c r="D66" s="145" t="s">
        <v>539</v>
      </c>
    </row>
    <row r="67" spans="1:4">
      <c r="A67" s="144">
        <v>1</v>
      </c>
      <c r="B67" s="145" t="s">
        <v>1213</v>
      </c>
      <c r="C67" s="145" t="str">
        <f t="shared" si="2"/>
        <v>1613/3</v>
      </c>
      <c r="D67" s="145" t="s">
        <v>539</v>
      </c>
    </row>
    <row r="68" spans="1:4">
      <c r="A68" s="144">
        <v>1</v>
      </c>
      <c r="B68" s="145" t="s">
        <v>1214</v>
      </c>
      <c r="C68" s="145" t="str">
        <f t="shared" si="2"/>
        <v>1613/4</v>
      </c>
      <c r="D68" s="145" t="s">
        <v>539</v>
      </c>
    </row>
    <row r="69" spans="1:4">
      <c r="A69" s="144">
        <v>1</v>
      </c>
      <c r="B69" s="145" t="s">
        <v>1215</v>
      </c>
      <c r="C69" s="145" t="str">
        <f t="shared" si="2"/>
        <v>1613/5</v>
      </c>
      <c r="D69" s="145" t="s">
        <v>539</v>
      </c>
    </row>
    <row r="70" spans="1:4">
      <c r="A70" s="144">
        <v>1</v>
      </c>
      <c r="B70" s="145" t="s">
        <v>1216</v>
      </c>
      <c r="C70" s="145" t="str">
        <f t="shared" si="2"/>
        <v>1613/6</v>
      </c>
      <c r="D70" s="145" t="s">
        <v>539</v>
      </c>
    </row>
    <row r="71" spans="1:4">
      <c r="A71" s="144">
        <v>1</v>
      </c>
      <c r="B71" s="145" t="s">
        <v>1217</v>
      </c>
      <c r="C71" s="145" t="str">
        <f t="shared" si="2"/>
        <v>1613/7</v>
      </c>
      <c r="D71" s="145" t="s">
        <v>539</v>
      </c>
    </row>
    <row r="72" spans="1:4">
      <c r="A72" s="148">
        <v>3</v>
      </c>
      <c r="B72" s="145" t="s">
        <v>1222</v>
      </c>
      <c r="C72" s="145" t="str">
        <f t="shared" si="2"/>
        <v>3133/1-A</v>
      </c>
      <c r="D72" s="145" t="s">
        <v>539</v>
      </c>
    </row>
    <row r="73" spans="1:4">
      <c r="A73" s="148">
        <v>3</v>
      </c>
      <c r="B73" s="145" t="s">
        <v>1223</v>
      </c>
      <c r="C73" s="145" t="str">
        <f t="shared" si="2"/>
        <v>3133/2-A</v>
      </c>
      <c r="D73" s="145" t="s">
        <v>539</v>
      </c>
    </row>
    <row r="74" spans="1:4">
      <c r="A74" s="148">
        <v>3</v>
      </c>
      <c r="B74" s="145" t="s">
        <v>1253</v>
      </c>
      <c r="C74" s="145" t="str">
        <f t="shared" ref="C74" si="3">A74&amp;B74</f>
        <v>3131-A</v>
      </c>
      <c r="D74" s="145" t="s">
        <v>539</v>
      </c>
    </row>
    <row r="75" spans="1:4">
      <c r="A75" s="148">
        <v>3</v>
      </c>
      <c r="B75" s="145" t="s">
        <v>1224</v>
      </c>
      <c r="C75" s="145" t="str">
        <f t="shared" si="2"/>
        <v>3109-B</v>
      </c>
      <c r="D75" s="145" t="s">
        <v>539</v>
      </c>
    </row>
    <row r="76" spans="1:4">
      <c r="A76" s="148">
        <v>3</v>
      </c>
      <c r="B76" s="145" t="s">
        <v>1225</v>
      </c>
      <c r="C76" s="145" t="str">
        <f t="shared" si="2"/>
        <v>3110-B</v>
      </c>
      <c r="D76" s="145" t="s">
        <v>539</v>
      </c>
    </row>
    <row r="77" spans="1:4">
      <c r="A77" s="148">
        <v>3</v>
      </c>
      <c r="B77" s="145" t="s">
        <v>1226</v>
      </c>
      <c r="C77" s="145" t="str">
        <f t="shared" si="2"/>
        <v>3201-C</v>
      </c>
      <c r="D77" s="145" t="s">
        <v>539</v>
      </c>
    </row>
    <row r="78" spans="1:4">
      <c r="A78" s="148">
        <v>3</v>
      </c>
      <c r="B78" s="145" t="s">
        <v>1254</v>
      </c>
      <c r="C78" s="145" t="str">
        <f t="shared" si="2"/>
        <v>3501/1-C</v>
      </c>
      <c r="D78" s="145" t="s">
        <v>539</v>
      </c>
    </row>
    <row r="79" spans="1:4">
      <c r="A79" s="148">
        <v>3</v>
      </c>
      <c r="B79" s="145" t="s">
        <v>1255</v>
      </c>
      <c r="C79" s="145" t="str">
        <f t="shared" ref="C79" si="4">A79&amp;B79</f>
        <v>3501/2-C</v>
      </c>
      <c r="D79" s="145" t="s">
        <v>539</v>
      </c>
    </row>
    <row r="80" spans="1:4">
      <c r="A80" s="148">
        <v>3</v>
      </c>
      <c r="B80" t="s">
        <v>1227</v>
      </c>
      <c r="C80" s="145" t="str">
        <f t="shared" si="2"/>
        <v>3504/1-C</v>
      </c>
      <c r="D80" s="145" t="s">
        <v>539</v>
      </c>
    </row>
    <row r="81" spans="1:4">
      <c r="A81" s="148">
        <v>3</v>
      </c>
      <c r="B81" t="s">
        <v>1228</v>
      </c>
      <c r="C81" s="145" t="str">
        <f t="shared" si="2"/>
        <v>3504/2-C</v>
      </c>
      <c r="D81" s="145" t="s">
        <v>539</v>
      </c>
    </row>
    <row r="82" spans="1:4">
      <c r="A82" s="148">
        <v>3</v>
      </c>
      <c r="B82" t="s">
        <v>1229</v>
      </c>
      <c r="C82" s="145" t="str">
        <f t="shared" si="2"/>
        <v>3504/3-C</v>
      </c>
      <c r="D82" s="145" t="s">
        <v>539</v>
      </c>
    </row>
    <row r="83" spans="1:4">
      <c r="A83" s="148">
        <v>3</v>
      </c>
      <c r="B83" t="s">
        <v>1230</v>
      </c>
      <c r="C83" s="145" t="str">
        <f t="shared" si="2"/>
        <v>3504/4-C</v>
      </c>
      <c r="D83" s="145" t="s">
        <v>539</v>
      </c>
    </row>
    <row r="84" spans="1:4">
      <c r="A84" s="148">
        <v>3</v>
      </c>
      <c r="B84" t="s">
        <v>1231</v>
      </c>
      <c r="C84" s="145" t="str">
        <f t="shared" si="2"/>
        <v>3301/1-D</v>
      </c>
      <c r="D84" s="145" t="s">
        <v>539</v>
      </c>
    </row>
    <row r="85" spans="1:4">
      <c r="A85" s="148">
        <v>3</v>
      </c>
      <c r="B85" t="s">
        <v>1232</v>
      </c>
      <c r="C85" s="145" t="str">
        <f t="shared" si="2"/>
        <v>3301/2-D</v>
      </c>
      <c r="D85" s="145" t="s">
        <v>539</v>
      </c>
    </row>
    <row r="86" spans="1:4">
      <c r="A86" s="148">
        <v>3</v>
      </c>
      <c r="B86" t="s">
        <v>1233</v>
      </c>
      <c r="C86" s="145" t="str">
        <f t="shared" si="2"/>
        <v>3304/1-D</v>
      </c>
      <c r="D86" s="145" t="s">
        <v>539</v>
      </c>
    </row>
    <row r="87" spans="1:4">
      <c r="A87" s="148">
        <v>3</v>
      </c>
      <c r="B87" t="s">
        <v>1234</v>
      </c>
      <c r="C87" s="145" t="str">
        <f t="shared" si="2"/>
        <v>3304/2-D</v>
      </c>
      <c r="D87" s="145" t="s">
        <v>539</v>
      </c>
    </row>
    <row r="88" spans="1:4">
      <c r="A88" s="148">
        <v>3</v>
      </c>
      <c r="B88" t="s">
        <v>1235</v>
      </c>
      <c r="C88" s="145" t="str">
        <f t="shared" si="2"/>
        <v>3404/1-D</v>
      </c>
      <c r="D88" s="145" t="s">
        <v>539</v>
      </c>
    </row>
    <row r="89" spans="1:4">
      <c r="A89" s="148">
        <v>3</v>
      </c>
      <c r="B89" t="s">
        <v>1236</v>
      </c>
      <c r="C89" s="145" t="str">
        <f t="shared" si="2"/>
        <v>3404/2-D</v>
      </c>
      <c r="D89" s="145" t="s">
        <v>539</v>
      </c>
    </row>
    <row r="90" spans="1:4">
      <c r="A90" s="148">
        <v>3</v>
      </c>
      <c r="B90" t="s">
        <v>1237</v>
      </c>
      <c r="C90" s="145" t="str">
        <f t="shared" si="2"/>
        <v>3101/1-E</v>
      </c>
      <c r="D90" s="145" t="s">
        <v>539</v>
      </c>
    </row>
    <row r="91" spans="1:4">
      <c r="A91" s="148">
        <v>3</v>
      </c>
      <c r="B91" t="s">
        <v>1238</v>
      </c>
      <c r="C91" s="145" t="str">
        <f t="shared" si="2"/>
        <v>3101/2-E</v>
      </c>
      <c r="D91" s="145" t="s">
        <v>539</v>
      </c>
    </row>
    <row r="92" spans="1:4">
      <c r="A92" s="148">
        <v>3</v>
      </c>
      <c r="B92" t="s">
        <v>1239</v>
      </c>
      <c r="C92" s="145" t="str">
        <f t="shared" ref="C92:C101" si="5">A92&amp;B92</f>
        <v>3204-E</v>
      </c>
      <c r="D92" s="145" t="s">
        <v>539</v>
      </c>
    </row>
    <row r="93" spans="1:4">
      <c r="A93" s="148">
        <v>3</v>
      </c>
      <c r="B93" t="s">
        <v>1240</v>
      </c>
      <c r="C93" s="145" t="str">
        <f t="shared" si="5"/>
        <v>3205-E</v>
      </c>
      <c r="D93" s="145" t="s">
        <v>539</v>
      </c>
    </row>
    <row r="94" spans="1:4">
      <c r="A94" s="148">
        <v>3</v>
      </c>
      <c r="B94" t="s">
        <v>1241</v>
      </c>
      <c r="C94" s="145" t="str">
        <f t="shared" si="5"/>
        <v>3301/1-E</v>
      </c>
      <c r="D94" s="145" t="s">
        <v>539</v>
      </c>
    </row>
    <row r="95" spans="1:4">
      <c r="A95" s="148">
        <v>3</v>
      </c>
      <c r="B95" t="s">
        <v>1242</v>
      </c>
      <c r="C95" s="145" t="str">
        <f t="shared" si="5"/>
        <v>3301/2-E</v>
      </c>
      <c r="D95" s="145" t="s">
        <v>539</v>
      </c>
    </row>
    <row r="96" spans="1:4">
      <c r="A96" s="148">
        <v>3</v>
      </c>
      <c r="B96" t="s">
        <v>1243</v>
      </c>
      <c r="C96" s="145" t="str">
        <f t="shared" si="5"/>
        <v>3304/1-E</v>
      </c>
      <c r="D96" s="145" t="s">
        <v>539</v>
      </c>
    </row>
    <row r="97" spans="1:4">
      <c r="A97" s="148">
        <v>3</v>
      </c>
      <c r="B97" t="s">
        <v>1244</v>
      </c>
      <c r="C97" s="145" t="str">
        <f t="shared" si="5"/>
        <v>3304/2-E</v>
      </c>
      <c r="D97" s="145" t="s">
        <v>539</v>
      </c>
    </row>
    <row r="98" spans="1:4">
      <c r="A98" s="148">
        <v>3</v>
      </c>
      <c r="B98" t="s">
        <v>1245</v>
      </c>
      <c r="C98" s="145" t="str">
        <f t="shared" si="5"/>
        <v>3401-E</v>
      </c>
      <c r="D98" s="145" t="s">
        <v>539</v>
      </c>
    </row>
    <row r="99" spans="1:4">
      <c r="A99" s="148">
        <v>3</v>
      </c>
      <c r="B99" t="s">
        <v>1246</v>
      </c>
      <c r="C99" s="145" t="str">
        <f t="shared" si="5"/>
        <v>3402-E</v>
      </c>
      <c r="D99" s="145" t="s">
        <v>539</v>
      </c>
    </row>
    <row r="100" spans="1:4">
      <c r="A100" s="148">
        <v>3</v>
      </c>
      <c r="B100" t="s">
        <v>1247</v>
      </c>
      <c r="C100" s="145" t="str">
        <f t="shared" si="5"/>
        <v>3404-E</v>
      </c>
      <c r="D100" s="145" t="s">
        <v>539</v>
      </c>
    </row>
    <row r="101" spans="1:4">
      <c r="A101" s="148">
        <v>3</v>
      </c>
      <c r="B101" t="s">
        <v>1248</v>
      </c>
      <c r="C101" s="145" t="str">
        <f t="shared" si="5"/>
        <v>3405-E</v>
      </c>
      <c r="D101" s="145" t="s">
        <v>539</v>
      </c>
    </row>
    <row r="102" spans="1:4">
      <c r="A102" s="148">
        <v>3</v>
      </c>
      <c r="B102" t="s">
        <v>1249</v>
      </c>
      <c r="C102" s="145" t="str">
        <f t="shared" ref="C102:C104" si="6">A102&amp;B102</f>
        <v>3501/1-E</v>
      </c>
      <c r="D102" s="145" t="s">
        <v>539</v>
      </c>
    </row>
    <row r="103" spans="1:4">
      <c r="A103" s="148">
        <v>3</v>
      </c>
      <c r="B103" t="s">
        <v>1250</v>
      </c>
      <c r="C103" s="145" t="str">
        <f t="shared" si="6"/>
        <v>3501/2-E</v>
      </c>
      <c r="D103" s="145" t="s">
        <v>539</v>
      </c>
    </row>
    <row r="104" spans="1:4">
      <c r="A104" s="148">
        <v>3</v>
      </c>
      <c r="B104" t="s">
        <v>1251</v>
      </c>
      <c r="C104" s="145" t="str">
        <f t="shared" si="6"/>
        <v>3504/1-E</v>
      </c>
      <c r="D104" s="145" t="s">
        <v>539</v>
      </c>
    </row>
    <row r="105" spans="1:4">
      <c r="A105" s="148">
        <v>3</v>
      </c>
      <c r="B105" t="s">
        <v>1252</v>
      </c>
      <c r="C105" s="145" t="str">
        <f t="shared" ref="C105:C115" si="7">A105&amp;B105</f>
        <v>3504/2-E</v>
      </c>
      <c r="D105" s="145" t="s">
        <v>539</v>
      </c>
    </row>
    <row r="106" spans="1:4">
      <c r="A106" s="146">
        <v>4</v>
      </c>
      <c r="B106" s="145">
        <v>401</v>
      </c>
      <c r="C106" s="145" t="str">
        <f t="shared" si="7"/>
        <v>4401</v>
      </c>
      <c r="D106" s="145" t="s">
        <v>539</v>
      </c>
    </row>
    <row r="107" spans="1:4">
      <c r="A107" s="146">
        <v>4</v>
      </c>
      <c r="B107" s="145">
        <v>403</v>
      </c>
      <c r="C107" s="145" t="str">
        <f t="shared" si="7"/>
        <v>4403</v>
      </c>
      <c r="D107" s="145" t="s">
        <v>539</v>
      </c>
    </row>
    <row r="108" spans="1:4">
      <c r="A108" s="146">
        <v>4</v>
      </c>
      <c r="B108" s="145">
        <v>404</v>
      </c>
      <c r="C108" s="145" t="str">
        <f t="shared" si="7"/>
        <v>4404</v>
      </c>
      <c r="D108" s="145" t="s">
        <v>539</v>
      </c>
    </row>
    <row r="109" spans="1:4">
      <c r="A109" s="146">
        <v>4</v>
      </c>
      <c r="B109" s="145">
        <v>501</v>
      </c>
      <c r="C109" s="145" t="str">
        <f t="shared" si="7"/>
        <v>4501</v>
      </c>
      <c r="D109" s="145" t="s">
        <v>539</v>
      </c>
    </row>
    <row r="110" spans="1:4">
      <c r="A110" s="146">
        <v>4</v>
      </c>
      <c r="B110" s="145">
        <v>502</v>
      </c>
      <c r="C110" s="145" t="str">
        <f t="shared" si="7"/>
        <v>4502</v>
      </c>
      <c r="D110" s="145" t="s">
        <v>539</v>
      </c>
    </row>
    <row r="111" spans="1:4">
      <c r="A111" s="146">
        <v>4</v>
      </c>
      <c r="B111" s="145">
        <v>503</v>
      </c>
      <c r="C111" s="145" t="str">
        <f t="shared" si="7"/>
        <v>4503</v>
      </c>
      <c r="D111" s="145" t="s">
        <v>539</v>
      </c>
    </row>
    <row r="112" spans="1:4">
      <c r="A112" s="146">
        <v>4</v>
      </c>
      <c r="B112">
        <v>504</v>
      </c>
      <c r="C112" s="145" t="str">
        <f t="shared" si="7"/>
        <v>4504</v>
      </c>
      <c r="D112" s="145" t="s">
        <v>539</v>
      </c>
    </row>
    <row r="113" spans="1:4">
      <c r="A113" s="146">
        <v>4</v>
      </c>
      <c r="B113">
        <v>601</v>
      </c>
      <c r="C113" s="145" t="str">
        <f t="shared" si="7"/>
        <v>4601</v>
      </c>
      <c r="D113" s="145" t="s">
        <v>539</v>
      </c>
    </row>
    <row r="114" spans="1:4">
      <c r="A114" s="146">
        <v>4</v>
      </c>
      <c r="B114">
        <v>602</v>
      </c>
      <c r="C114" s="145" t="str">
        <f t="shared" si="7"/>
        <v>4602</v>
      </c>
      <c r="D114" s="145" t="s">
        <v>539</v>
      </c>
    </row>
    <row r="115" spans="1:4">
      <c r="A115" s="146">
        <v>4</v>
      </c>
      <c r="B115">
        <v>603</v>
      </c>
      <c r="C115" s="145" t="str">
        <f t="shared" si="7"/>
        <v>4603</v>
      </c>
      <c r="D115" s="145" t="s">
        <v>539</v>
      </c>
    </row>
    <row r="116" spans="1:4">
      <c r="A116" s="147">
        <v>5</v>
      </c>
      <c r="B116" s="145">
        <v>201</v>
      </c>
      <c r="C116" s="145" t="str">
        <f t="shared" ref="C116:C133" si="8">A116&amp;B116</f>
        <v>5201</v>
      </c>
      <c r="D116" s="145" t="s">
        <v>539</v>
      </c>
    </row>
    <row r="117" spans="1:4">
      <c r="A117" s="147">
        <v>5</v>
      </c>
      <c r="B117" s="145">
        <v>202</v>
      </c>
      <c r="C117" s="145" t="str">
        <f t="shared" si="8"/>
        <v>5202</v>
      </c>
      <c r="D117" s="145" t="s">
        <v>539</v>
      </c>
    </row>
    <row r="118" spans="1:4">
      <c r="A118" s="147">
        <v>5</v>
      </c>
      <c r="B118" s="145">
        <v>203</v>
      </c>
      <c r="C118" s="145" t="str">
        <f t="shared" si="8"/>
        <v>5203</v>
      </c>
      <c r="D118" s="145" t="s">
        <v>539</v>
      </c>
    </row>
    <row r="119" spans="1:4">
      <c r="A119" s="147">
        <v>5</v>
      </c>
      <c r="B119" s="145">
        <v>204</v>
      </c>
      <c r="C119" s="145" t="str">
        <f t="shared" si="8"/>
        <v>5204</v>
      </c>
      <c r="D119" s="145" t="s">
        <v>539</v>
      </c>
    </row>
    <row r="120" spans="1:4">
      <c r="A120" s="147">
        <v>5</v>
      </c>
      <c r="B120" s="145">
        <v>205</v>
      </c>
      <c r="C120" s="145" t="str">
        <f t="shared" si="8"/>
        <v>5205</v>
      </c>
      <c r="D120" s="145" t="s">
        <v>539</v>
      </c>
    </row>
    <row r="121" spans="1:4">
      <c r="A121" s="147">
        <v>5</v>
      </c>
      <c r="B121" s="145">
        <v>206</v>
      </c>
      <c r="C121" s="145" t="str">
        <f t="shared" si="8"/>
        <v>5206</v>
      </c>
      <c r="D121" s="145" t="s">
        <v>539</v>
      </c>
    </row>
    <row r="122" spans="1:4">
      <c r="A122" s="147">
        <v>5</v>
      </c>
      <c r="B122">
        <v>301</v>
      </c>
      <c r="C122" s="145" t="str">
        <f t="shared" si="8"/>
        <v>5301</v>
      </c>
      <c r="D122" s="145" t="s">
        <v>539</v>
      </c>
    </row>
    <row r="123" spans="1:4">
      <c r="A123" s="147">
        <v>5</v>
      </c>
      <c r="B123">
        <v>302</v>
      </c>
      <c r="C123" s="145" t="str">
        <f t="shared" si="8"/>
        <v>5302</v>
      </c>
      <c r="D123" s="145" t="s">
        <v>539</v>
      </c>
    </row>
    <row r="124" spans="1:4">
      <c r="A124" s="147">
        <v>5</v>
      </c>
      <c r="B124">
        <v>303</v>
      </c>
      <c r="C124" s="145" t="str">
        <f t="shared" si="8"/>
        <v>5303</v>
      </c>
      <c r="D124" s="145" t="s">
        <v>539</v>
      </c>
    </row>
    <row r="125" spans="1:4">
      <c r="A125" s="147">
        <v>5</v>
      </c>
      <c r="B125">
        <v>304</v>
      </c>
      <c r="C125" s="145" t="str">
        <f t="shared" si="8"/>
        <v>5304</v>
      </c>
      <c r="D125" s="145" t="s">
        <v>539</v>
      </c>
    </row>
    <row r="126" spans="1:4">
      <c r="A126" s="147">
        <v>5</v>
      </c>
      <c r="B126">
        <v>305</v>
      </c>
      <c r="C126" s="145" t="str">
        <f t="shared" si="8"/>
        <v>5305</v>
      </c>
      <c r="D126" s="145" t="s">
        <v>539</v>
      </c>
    </row>
    <row r="127" spans="1:4">
      <c r="A127" s="147">
        <v>5</v>
      </c>
      <c r="B127">
        <v>306</v>
      </c>
      <c r="C127" s="145" t="str">
        <f t="shared" si="8"/>
        <v>5306</v>
      </c>
      <c r="D127" s="145" t="s">
        <v>539</v>
      </c>
    </row>
    <row r="128" spans="1:4">
      <c r="A128" s="147">
        <v>5</v>
      </c>
      <c r="B128">
        <v>404</v>
      </c>
      <c r="C128" s="145" t="str">
        <f t="shared" si="8"/>
        <v>5404</v>
      </c>
      <c r="D128" s="145" t="s">
        <v>539</v>
      </c>
    </row>
    <row r="129" spans="1:4">
      <c r="A129" s="147">
        <v>5</v>
      </c>
      <c r="B129">
        <v>405</v>
      </c>
      <c r="C129" s="145" t="str">
        <f t="shared" si="8"/>
        <v>5405</v>
      </c>
      <c r="D129" s="145" t="s">
        <v>539</v>
      </c>
    </row>
    <row r="130" spans="1:4">
      <c r="A130" s="147">
        <v>5</v>
      </c>
      <c r="B130">
        <v>406</v>
      </c>
      <c r="C130" s="145" t="str">
        <f t="shared" si="8"/>
        <v>5406</v>
      </c>
      <c r="D130" s="145" t="s">
        <v>539</v>
      </c>
    </row>
    <row r="131" spans="1:4">
      <c r="A131" s="147">
        <v>5</v>
      </c>
      <c r="B131">
        <v>504</v>
      </c>
      <c r="C131" s="145" t="str">
        <f t="shared" si="8"/>
        <v>5504</v>
      </c>
      <c r="D131" s="145" t="s">
        <v>539</v>
      </c>
    </row>
    <row r="132" spans="1:4">
      <c r="A132" s="147">
        <v>5</v>
      </c>
      <c r="B132">
        <v>505</v>
      </c>
      <c r="C132" s="145" t="str">
        <f t="shared" si="8"/>
        <v>5505</v>
      </c>
      <c r="D132" s="145" t="s">
        <v>539</v>
      </c>
    </row>
    <row r="133" spans="1:4">
      <c r="A133" s="147">
        <v>5</v>
      </c>
      <c r="B133">
        <v>506</v>
      </c>
      <c r="C133" s="145" t="str">
        <f t="shared" si="8"/>
        <v>5506</v>
      </c>
      <c r="D133" s="145" t="s">
        <v>539</v>
      </c>
    </row>
    <row r="134" spans="1:4">
      <c r="A134" s="147">
        <v>5</v>
      </c>
      <c r="B134">
        <v>601</v>
      </c>
      <c r="C134" s="145" t="str">
        <f t="shared" ref="C134:C145" si="9">A134&amp;B134</f>
        <v>5601</v>
      </c>
      <c r="D134" s="145" t="s">
        <v>539</v>
      </c>
    </row>
    <row r="135" spans="1:4">
      <c r="A135" s="147">
        <v>5</v>
      </c>
      <c r="B135">
        <v>602</v>
      </c>
      <c r="C135" s="145" t="str">
        <f t="shared" si="9"/>
        <v>5602</v>
      </c>
      <c r="D135" s="145" t="s">
        <v>539</v>
      </c>
    </row>
    <row r="136" spans="1:4">
      <c r="A136" s="147">
        <v>5</v>
      </c>
      <c r="B136">
        <v>603</v>
      </c>
      <c r="C136" s="145" t="str">
        <f t="shared" si="9"/>
        <v>5603</v>
      </c>
      <c r="D136" s="145" t="s">
        <v>539</v>
      </c>
    </row>
    <row r="137" spans="1:4">
      <c r="A137" s="147">
        <v>5</v>
      </c>
      <c r="B137">
        <v>604</v>
      </c>
      <c r="C137" s="145" t="str">
        <f t="shared" si="9"/>
        <v>5604</v>
      </c>
      <c r="D137" s="145" t="s">
        <v>539</v>
      </c>
    </row>
    <row r="138" spans="1:4">
      <c r="A138" s="147">
        <v>5</v>
      </c>
      <c r="B138">
        <v>605</v>
      </c>
      <c r="C138" s="145" t="str">
        <f t="shared" si="9"/>
        <v>5605</v>
      </c>
      <c r="D138" s="145" t="s">
        <v>539</v>
      </c>
    </row>
    <row r="139" spans="1:4">
      <c r="A139" s="147">
        <v>5</v>
      </c>
      <c r="B139">
        <v>606</v>
      </c>
      <c r="C139" s="145" t="str">
        <f t="shared" si="9"/>
        <v>5606</v>
      </c>
      <c r="D139" s="145" t="s">
        <v>539</v>
      </c>
    </row>
    <row r="140" spans="1:4">
      <c r="A140" s="147">
        <v>5</v>
      </c>
      <c r="B140" t="s">
        <v>561</v>
      </c>
      <c r="C140" s="145" t="str">
        <f t="shared" si="9"/>
        <v>5401/1</v>
      </c>
      <c r="D140" s="145" t="s">
        <v>539</v>
      </c>
    </row>
    <row r="141" spans="1:4">
      <c r="A141" s="147">
        <v>5</v>
      </c>
      <c r="B141" t="s">
        <v>562</v>
      </c>
      <c r="C141" s="145" t="str">
        <f t="shared" si="9"/>
        <v>5401/2</v>
      </c>
      <c r="D141" s="145" t="s">
        <v>539</v>
      </c>
    </row>
    <row r="142" spans="1:4">
      <c r="A142" s="147">
        <v>5</v>
      </c>
      <c r="B142" t="s">
        <v>580</v>
      </c>
      <c r="C142" s="145" t="str">
        <f t="shared" ref="C142:C143" si="10">A142&amp;B142</f>
        <v>5401/3</v>
      </c>
      <c r="D142" s="145" t="s">
        <v>539</v>
      </c>
    </row>
    <row r="143" spans="1:4">
      <c r="A143" s="147">
        <v>5</v>
      </c>
      <c r="B143" t="s">
        <v>563</v>
      </c>
      <c r="C143" s="145" t="str">
        <f t="shared" si="10"/>
        <v>5501/1</v>
      </c>
      <c r="D143" s="145" t="s">
        <v>539</v>
      </c>
    </row>
    <row r="144" spans="1:4">
      <c r="A144" s="147">
        <v>5</v>
      </c>
      <c r="B144" t="s">
        <v>564</v>
      </c>
      <c r="C144" s="145" t="str">
        <f t="shared" ref="C144" si="11">A144&amp;B144</f>
        <v>5501/2</v>
      </c>
      <c r="D144" s="145" t="s">
        <v>539</v>
      </c>
    </row>
    <row r="145" spans="1:4">
      <c r="A145" s="147">
        <v>5</v>
      </c>
      <c r="B145" t="s">
        <v>581</v>
      </c>
      <c r="C145" s="145" t="str">
        <f t="shared" si="9"/>
        <v>5501/3</v>
      </c>
      <c r="D145" s="145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5" width="6.5703125" style="49" bestFit="1" customWidth="1"/>
    <col min="6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8"/>
  </cols>
  <sheetData>
    <row r="1" spans="1:26" ht="25.5">
      <c r="A1" s="40" t="s">
        <v>120</v>
      </c>
      <c r="B1" s="40"/>
      <c r="C1" s="40"/>
      <c r="D1" s="240" t="s">
        <v>121</v>
      </c>
      <c r="E1" s="241" t="s">
        <v>122</v>
      </c>
      <c r="F1" s="241" t="s">
        <v>123</v>
      </c>
      <c r="G1" s="241" t="s">
        <v>124</v>
      </c>
      <c r="H1" s="41" t="s">
        <v>125</v>
      </c>
      <c r="I1" s="41"/>
      <c r="J1" s="41"/>
      <c r="K1" s="41"/>
      <c r="L1" s="41"/>
      <c r="M1" s="2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126</v>
      </c>
      <c r="B2" s="44" t="s">
        <v>127</v>
      </c>
      <c r="C2" s="44" t="s">
        <v>141</v>
      </c>
      <c r="D2" s="240"/>
      <c r="E2" s="241"/>
      <c r="F2" s="241"/>
      <c r="G2" s="241"/>
      <c r="H2" s="41"/>
      <c r="I2" s="41"/>
      <c r="J2" s="41"/>
      <c r="K2" s="41"/>
      <c r="L2" s="41"/>
      <c r="M2" s="2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151</v>
      </c>
      <c r="D4" s="51" t="s">
        <v>152</v>
      </c>
      <c r="E4" s="49">
        <v>2</v>
      </c>
      <c r="I4" s="49">
        <v>1</v>
      </c>
      <c r="J4" s="51" t="s">
        <v>1266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153</v>
      </c>
      <c r="D5" s="51" t="s">
        <v>154</v>
      </c>
      <c r="E5" s="49">
        <v>2</v>
      </c>
      <c r="I5" s="49">
        <v>2</v>
      </c>
      <c r="J5" s="51" t="s">
        <v>147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155</v>
      </c>
      <c r="D6" s="51" t="s">
        <v>156</v>
      </c>
      <c r="E6" s="49">
        <v>1</v>
      </c>
      <c r="I6" s="49">
        <v>3</v>
      </c>
      <c r="J6" s="51" t="s">
        <v>150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157</v>
      </c>
      <c r="D7" s="51" t="s">
        <v>158</v>
      </c>
      <c r="E7" s="49">
        <v>2</v>
      </c>
      <c r="I7" s="49">
        <v>4</v>
      </c>
      <c r="J7" s="51" t="s">
        <v>588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159</v>
      </c>
      <c r="D8" s="51" t="s">
        <v>160</v>
      </c>
      <c r="E8" s="49">
        <v>3</v>
      </c>
      <c r="I8" s="49">
        <v>5</v>
      </c>
      <c r="J8" s="51" t="s">
        <v>587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161</v>
      </c>
      <c r="D9" s="51" t="s">
        <v>162</v>
      </c>
      <c r="E9" s="49">
        <v>2</v>
      </c>
      <c r="J9" s="51"/>
    </row>
    <row r="10" spans="1:26">
      <c r="A10" s="49" t="str">
        <f t="shared" si="0"/>
        <v>ARC</v>
      </c>
      <c r="B10" s="49" t="str">
        <f t="shared" si="1"/>
        <v>116</v>
      </c>
      <c r="C10" s="50" t="s">
        <v>163</v>
      </c>
      <c r="D10" s="51" t="s">
        <v>164</v>
      </c>
      <c r="E10" s="49">
        <v>2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165</v>
      </c>
      <c r="D11" s="51" t="s">
        <v>166</v>
      </c>
      <c r="E11" s="49">
        <v>2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167</v>
      </c>
      <c r="D12" s="51" t="s">
        <v>168</v>
      </c>
      <c r="E12" s="49">
        <v>2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169</v>
      </c>
      <c r="D13" s="51" t="s">
        <v>170</v>
      </c>
      <c r="E13" s="49">
        <v>3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171</v>
      </c>
      <c r="D14" s="51" t="s">
        <v>172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173</v>
      </c>
      <c r="D15" s="51" t="s">
        <v>174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175</v>
      </c>
      <c r="D16" s="51" t="s">
        <v>176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177</v>
      </c>
      <c r="D17" s="51" t="s">
        <v>178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179</v>
      </c>
      <c r="D18" s="51" t="s">
        <v>180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181</v>
      </c>
      <c r="D19" s="51" t="s">
        <v>182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183</v>
      </c>
      <c r="D20" s="51" t="s">
        <v>184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185</v>
      </c>
      <c r="D21" s="51" t="s">
        <v>186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187</v>
      </c>
      <c r="D22" s="51" t="s">
        <v>188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189</v>
      </c>
      <c r="D23" s="51" t="s">
        <v>190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191</v>
      </c>
      <c r="D24" s="51" t="s">
        <v>192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193</v>
      </c>
      <c r="D25" s="51" t="s">
        <v>194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195</v>
      </c>
      <c r="D26" s="51" t="s">
        <v>196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197</v>
      </c>
      <c r="D27" s="51" t="s">
        <v>198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199</v>
      </c>
      <c r="D28" s="51" t="s">
        <v>200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201</v>
      </c>
      <c r="D29" s="51" t="s">
        <v>202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203</v>
      </c>
      <c r="D30" s="51" t="s">
        <v>204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205</v>
      </c>
      <c r="D31" s="51" t="s">
        <v>206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207</v>
      </c>
      <c r="D32" s="51" t="s">
        <v>208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209</v>
      </c>
      <c r="D33" s="51" t="s">
        <v>210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211</v>
      </c>
      <c r="D34" s="51" t="s">
        <v>212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213</v>
      </c>
      <c r="D35" s="51" t="s">
        <v>214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215</v>
      </c>
      <c r="D36" s="51" t="s">
        <v>190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216</v>
      </c>
      <c r="D37" s="51" t="s">
        <v>217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218</v>
      </c>
      <c r="D38" s="51" t="s">
        <v>219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220</v>
      </c>
      <c r="D39" s="51" t="s">
        <v>221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222</v>
      </c>
      <c r="D40" s="51" t="s">
        <v>223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224</v>
      </c>
      <c r="D41" s="51" t="s">
        <v>225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226</v>
      </c>
      <c r="D42" s="51" t="s">
        <v>227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228</v>
      </c>
      <c r="D43" s="51" t="s">
        <v>229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230</v>
      </c>
      <c r="D44" s="51" t="s">
        <v>231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232</v>
      </c>
      <c r="D45" s="51" t="s">
        <v>233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234</v>
      </c>
      <c r="D46" s="51" t="s">
        <v>235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236</v>
      </c>
      <c r="D47" s="51" t="s">
        <v>237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238</v>
      </c>
      <c r="D48" s="51" t="s">
        <v>239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240</v>
      </c>
      <c r="D49" s="51" t="s">
        <v>241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242</v>
      </c>
      <c r="D50" s="51" t="s">
        <v>243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244</v>
      </c>
      <c r="D51" s="51" t="s">
        <v>190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245</v>
      </c>
      <c r="D52" s="51" t="s">
        <v>246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247</v>
      </c>
      <c r="D53" s="51" t="s">
        <v>248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249</v>
      </c>
      <c r="D54" s="51" t="s">
        <v>250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251</v>
      </c>
      <c r="D55" s="51" t="s">
        <v>252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253</v>
      </c>
      <c r="D56" s="51" t="s">
        <v>254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255</v>
      </c>
      <c r="D57" s="51" t="s">
        <v>256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257</v>
      </c>
      <c r="D58" s="51" t="s">
        <v>258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259</v>
      </c>
      <c r="D59" s="51" t="s">
        <v>260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261</v>
      </c>
      <c r="D60" s="51" t="s">
        <v>262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263</v>
      </c>
      <c r="D61" s="51" t="s">
        <v>264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265</v>
      </c>
      <c r="D62" s="51" t="s">
        <v>266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267</v>
      </c>
      <c r="D63" s="51" t="s">
        <v>268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269</v>
      </c>
      <c r="D64" s="51" t="s">
        <v>270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271</v>
      </c>
      <c r="D65" s="51" t="s">
        <v>272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273</v>
      </c>
      <c r="D66" s="51" t="s">
        <v>274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275</v>
      </c>
      <c r="D67" s="51" t="s">
        <v>276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277</v>
      </c>
      <c r="D68" s="51" t="s">
        <v>278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279</v>
      </c>
      <c r="D69" s="51" t="s">
        <v>280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140</v>
      </c>
      <c r="D70" s="51" t="s">
        <v>128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281</v>
      </c>
      <c r="D71" s="51" t="s">
        <v>282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283</v>
      </c>
      <c r="D72" s="51" t="s">
        <v>284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285</v>
      </c>
      <c r="D73" s="51" t="s">
        <v>286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287</v>
      </c>
      <c r="D74" s="51" t="s">
        <v>288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289</v>
      </c>
      <c r="D75" s="51" t="s">
        <v>290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291</v>
      </c>
      <c r="D76" s="51" t="s">
        <v>292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293</v>
      </c>
      <c r="D77" s="51" t="s">
        <v>237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294</v>
      </c>
      <c r="D78" s="51" t="s">
        <v>295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296</v>
      </c>
      <c r="D79" s="51" t="s">
        <v>297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298</v>
      </c>
      <c r="D80" s="51" t="s">
        <v>299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300</v>
      </c>
      <c r="D81" s="51" t="s">
        <v>288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301</v>
      </c>
      <c r="D82" s="51" t="s">
        <v>302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303</v>
      </c>
      <c r="D83" s="51" t="s">
        <v>304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305</v>
      </c>
      <c r="D84" s="51" t="s">
        <v>237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306</v>
      </c>
      <c r="D85" s="51" t="s">
        <v>239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307</v>
      </c>
      <c r="D86" s="51" t="s">
        <v>308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309</v>
      </c>
      <c r="D87" s="51" t="s">
        <v>310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311</v>
      </c>
      <c r="D88" s="51" t="s">
        <v>288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312</v>
      </c>
      <c r="D89" s="51" t="s">
        <v>313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314</v>
      </c>
      <c r="D90" s="51" t="s">
        <v>315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316</v>
      </c>
      <c r="D91" s="51" t="s">
        <v>317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318</v>
      </c>
      <c r="D92" s="51" t="s">
        <v>313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319</v>
      </c>
      <c r="D93" s="51" t="s">
        <v>315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320</v>
      </c>
      <c r="D94" s="51" t="s">
        <v>317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595</v>
      </c>
      <c r="D95" s="51" t="s">
        <v>313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321</v>
      </c>
      <c r="D96" s="51" t="s">
        <v>322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323</v>
      </c>
      <c r="D97" s="51" t="s">
        <v>324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325</v>
      </c>
      <c r="D98" s="51" t="s">
        <v>326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327</v>
      </c>
      <c r="D99" s="51" t="s">
        <v>328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329</v>
      </c>
      <c r="D100" s="51" t="s">
        <v>330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331</v>
      </c>
      <c r="D101" s="51" t="s">
        <v>332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333</v>
      </c>
      <c r="D102" s="51" t="s">
        <v>334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335</v>
      </c>
      <c r="D103" s="51" t="s">
        <v>336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337</v>
      </c>
      <c r="D104" s="51" t="s">
        <v>338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339</v>
      </c>
      <c r="D105" s="51" t="s">
        <v>340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341</v>
      </c>
      <c r="D106" s="51" t="s">
        <v>342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343</v>
      </c>
      <c r="D107" s="51" t="s">
        <v>344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345</v>
      </c>
      <c r="D108" s="51" t="s">
        <v>346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347</v>
      </c>
      <c r="D109" s="51" t="s">
        <v>348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349</v>
      </c>
      <c r="D110" s="51" t="s">
        <v>350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351</v>
      </c>
      <c r="D111" s="51" t="s">
        <v>352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353</v>
      </c>
      <c r="D112" s="51" t="s">
        <v>354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355</v>
      </c>
      <c r="D113" s="51" t="s">
        <v>356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357</v>
      </c>
      <c r="D114" s="51" t="s">
        <v>358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359</v>
      </c>
      <c r="D115" s="51" t="s">
        <v>198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360</v>
      </c>
      <c r="D116" s="51" t="s">
        <v>288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361</v>
      </c>
      <c r="D117" s="51" t="s">
        <v>237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362</v>
      </c>
      <c r="D118" s="51" t="s">
        <v>295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363</v>
      </c>
      <c r="D119" s="51" t="s">
        <v>364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365</v>
      </c>
      <c r="D120" s="51" t="s">
        <v>366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367</v>
      </c>
      <c r="D121" s="51" t="s">
        <v>368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369</v>
      </c>
      <c r="D122" s="51" t="s">
        <v>370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371</v>
      </c>
      <c r="D123" s="51" t="s">
        <v>288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372</v>
      </c>
      <c r="D124" s="51" t="s">
        <v>373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374</v>
      </c>
      <c r="D125" s="51" t="s">
        <v>375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376</v>
      </c>
      <c r="D126" s="51" t="s">
        <v>377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378</v>
      </c>
      <c r="D127" s="51" t="s">
        <v>379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380</v>
      </c>
      <c r="D128" s="51" t="s">
        <v>381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382</v>
      </c>
      <c r="D129" s="51" t="s">
        <v>383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384</v>
      </c>
      <c r="D130" s="51" t="s">
        <v>385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386</v>
      </c>
      <c r="D131" s="51" t="s">
        <v>235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387</v>
      </c>
      <c r="D132" s="51" t="s">
        <v>237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388</v>
      </c>
      <c r="D133" s="51" t="s">
        <v>239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389</v>
      </c>
      <c r="D134" s="51" t="s">
        <v>390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391</v>
      </c>
      <c r="D135" s="51" t="s">
        <v>392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393</v>
      </c>
      <c r="D136" s="51" t="s">
        <v>394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395</v>
      </c>
      <c r="D137" s="51" t="s">
        <v>396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397</v>
      </c>
      <c r="D138" s="51" t="s">
        <v>398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399</v>
      </c>
      <c r="D139" s="51" t="s">
        <v>288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400</v>
      </c>
      <c r="D140" s="51" t="s">
        <v>235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401</v>
      </c>
      <c r="D141" s="51" t="s">
        <v>239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402</v>
      </c>
      <c r="D142" s="51" t="s">
        <v>403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404</v>
      </c>
      <c r="D143" s="51" t="s">
        <v>405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406</v>
      </c>
      <c r="D144" s="51" t="s">
        <v>407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408</v>
      </c>
      <c r="D145" s="51" t="s">
        <v>409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410</v>
      </c>
      <c r="D146" s="51" t="s">
        <v>411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412</v>
      </c>
      <c r="D147" s="51" t="s">
        <v>413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414</v>
      </c>
      <c r="D148" s="51" t="s">
        <v>415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416</v>
      </c>
      <c r="D149" s="51" t="s">
        <v>417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418</v>
      </c>
      <c r="D150" s="51" t="s">
        <v>419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420</v>
      </c>
      <c r="D151" s="51" t="s">
        <v>421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422</v>
      </c>
      <c r="D152" s="51" t="s">
        <v>423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424</v>
      </c>
      <c r="D153" s="51" t="s">
        <v>425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426</v>
      </c>
      <c r="D154" s="51" t="s">
        <v>427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428</v>
      </c>
      <c r="D155" s="51" t="s">
        <v>429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430</v>
      </c>
      <c r="D156" s="51" t="s">
        <v>431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432</v>
      </c>
      <c r="D157" s="51" t="s">
        <v>433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434</v>
      </c>
      <c r="D158" s="51" t="s">
        <v>435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436</v>
      </c>
      <c r="D159" s="51" t="s">
        <v>437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438</v>
      </c>
      <c r="D160" s="51" t="s">
        <v>235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439</v>
      </c>
      <c r="D161" s="51" t="s">
        <v>237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440</v>
      </c>
      <c r="D162" s="51" t="s">
        <v>239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441</v>
      </c>
      <c r="D163" s="51" t="s">
        <v>442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443</v>
      </c>
      <c r="D164" s="51" t="s">
        <v>444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445</v>
      </c>
      <c r="D165" s="51" t="s">
        <v>446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447</v>
      </c>
      <c r="D166" s="51" t="s">
        <v>448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449</v>
      </c>
      <c r="D167" s="51" t="s">
        <v>450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451</v>
      </c>
      <c r="D168" s="51" t="s">
        <v>452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453</v>
      </c>
      <c r="D169" s="51" t="s">
        <v>454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455</v>
      </c>
      <c r="D170" s="51" t="s">
        <v>456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457</v>
      </c>
      <c r="D171" s="51" t="s">
        <v>458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464</v>
      </c>
      <c r="D172" s="51" t="s">
        <v>465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466</v>
      </c>
      <c r="D173" s="51" t="s">
        <v>467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468</v>
      </c>
      <c r="D174" s="51" t="s">
        <v>469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470</v>
      </c>
      <c r="D175" s="51" t="s">
        <v>471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472</v>
      </c>
      <c r="D176" s="51" t="s">
        <v>473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474</v>
      </c>
      <c r="D177" s="51" t="s">
        <v>475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476</v>
      </c>
      <c r="D178" s="51" t="s">
        <v>477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478</v>
      </c>
      <c r="D179" s="51" t="s">
        <v>479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480</v>
      </c>
      <c r="D180" s="51" t="s">
        <v>481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482</v>
      </c>
      <c r="D181" s="51" t="s">
        <v>483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484</v>
      </c>
      <c r="D182" s="51" t="s">
        <v>485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486</v>
      </c>
      <c r="D183" s="51" t="s">
        <v>487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488</v>
      </c>
      <c r="D184" s="51" t="s">
        <v>489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490</v>
      </c>
      <c r="D185" s="51" t="s">
        <v>491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492</v>
      </c>
      <c r="D186" s="51" t="s">
        <v>493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140</v>
      </c>
      <c r="D187" s="51" t="s">
        <v>128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494</v>
      </c>
      <c r="D188" s="51" t="s">
        <v>495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496</v>
      </c>
      <c r="D189" s="51" t="s">
        <v>497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498</v>
      </c>
      <c r="D190" s="51" t="s">
        <v>499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500</v>
      </c>
      <c r="D191" s="51" t="s">
        <v>501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502</v>
      </c>
      <c r="D192" s="51" t="s">
        <v>503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504</v>
      </c>
      <c r="D193" s="51" t="s">
        <v>505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506</v>
      </c>
      <c r="D194" s="51" t="s">
        <v>507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508</v>
      </c>
      <c r="D195" s="51" t="s">
        <v>509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510</v>
      </c>
      <c r="D196" s="51" t="s">
        <v>511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512</v>
      </c>
      <c r="D197" s="51" t="s">
        <v>513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514</v>
      </c>
      <c r="D198" s="51" t="s">
        <v>515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516</v>
      </c>
      <c r="D199" s="51" t="s">
        <v>517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518</v>
      </c>
      <c r="D200" s="51" t="s">
        <v>519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520</v>
      </c>
      <c r="D201" s="51" t="s">
        <v>521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522</v>
      </c>
      <c r="D202" s="51" t="s">
        <v>523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524</v>
      </c>
      <c r="D203" s="51" t="s">
        <v>525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526</v>
      </c>
      <c r="D204" s="51" t="s">
        <v>527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528</v>
      </c>
      <c r="D205" s="51" t="s">
        <v>529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530</v>
      </c>
      <c r="D206" s="51" t="s">
        <v>531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582</v>
      </c>
      <c r="D207" s="51" t="s">
        <v>583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532</v>
      </c>
      <c r="D208" s="51" t="s">
        <v>533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596</v>
      </c>
      <c r="D209" s="51" t="s">
        <v>597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589</v>
      </c>
      <c r="D210" s="51" t="s">
        <v>590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612</v>
      </c>
      <c r="D211" s="51" t="s">
        <v>613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534</v>
      </c>
      <c r="D212" s="51" t="s">
        <v>535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591</v>
      </c>
      <c r="D213" s="52" t="s">
        <v>592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598</v>
      </c>
      <c r="D214" s="52" t="s">
        <v>288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601</v>
      </c>
      <c r="D215" s="52" t="s">
        <v>315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602</v>
      </c>
      <c r="D216" s="52" t="s">
        <v>603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599</v>
      </c>
      <c r="D217" s="52" t="s">
        <v>600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606</v>
      </c>
      <c r="D218" s="52" t="s">
        <v>607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604</v>
      </c>
      <c r="D219" s="52" t="s">
        <v>605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608</v>
      </c>
      <c r="D220" s="52" t="s">
        <v>609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610</v>
      </c>
      <c r="D221" s="52" t="s">
        <v>611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62" t="str">
        <f t="shared" si="12"/>
        <v>EVR</v>
      </c>
      <c r="B222" s="162" t="str">
        <f t="shared" si="13"/>
        <v>404</v>
      </c>
      <c r="C222" s="163" t="s">
        <v>593</v>
      </c>
      <c r="D222" s="164" t="s">
        <v>594</v>
      </c>
      <c r="E222" s="162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593</v>
      </c>
      <c r="D223" s="52" t="s">
        <v>594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50" t="s">
        <v>614</v>
      </c>
      <c r="D224" s="151" t="s">
        <v>615</v>
      </c>
      <c r="E224" s="149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50" t="s">
        <v>616</v>
      </c>
      <c r="D225" s="151" t="s">
        <v>617</v>
      </c>
      <c r="E225" s="149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50" t="s">
        <v>618</v>
      </c>
      <c r="D226" s="151" t="s">
        <v>619</v>
      </c>
      <c r="E226" s="149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50" t="s">
        <v>620</v>
      </c>
      <c r="D227" s="151" t="s">
        <v>621</v>
      </c>
      <c r="E227" s="149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50" t="s">
        <v>622</v>
      </c>
      <c r="D228" s="151" t="s">
        <v>623</v>
      </c>
      <c r="E228" s="149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50" t="s">
        <v>624</v>
      </c>
      <c r="D229" s="151" t="s">
        <v>625</v>
      </c>
      <c r="E229" s="149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50" t="s">
        <v>626</v>
      </c>
      <c r="D230" s="151" t="s">
        <v>627</v>
      </c>
      <c r="E230" s="149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50" t="s">
        <v>628</v>
      </c>
      <c r="D231" s="151" t="s">
        <v>629</v>
      </c>
      <c r="E231" s="149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50" t="s">
        <v>630</v>
      </c>
      <c r="D232" s="151" t="s">
        <v>631</v>
      </c>
      <c r="E232" s="149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50" t="s">
        <v>632</v>
      </c>
      <c r="D233" s="151" t="s">
        <v>633</v>
      </c>
      <c r="E233" s="149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50" t="s">
        <v>634</v>
      </c>
      <c r="D234" s="151" t="s">
        <v>635</v>
      </c>
      <c r="E234" s="149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50" t="s">
        <v>636</v>
      </c>
      <c r="D235" s="151" t="s">
        <v>637</v>
      </c>
      <c r="E235" s="149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50" t="s">
        <v>638</v>
      </c>
      <c r="D236" s="151" t="s">
        <v>639</v>
      </c>
      <c r="E236" s="149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50" t="s">
        <v>640</v>
      </c>
      <c r="D237" s="151" t="s">
        <v>641</v>
      </c>
      <c r="E237" s="149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50" t="s">
        <v>642</v>
      </c>
      <c r="D238" s="151" t="s">
        <v>643</v>
      </c>
      <c r="E238" s="149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50" t="s">
        <v>644</v>
      </c>
      <c r="D239" s="151" t="s">
        <v>645</v>
      </c>
      <c r="E239" s="149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50" t="s">
        <v>646</v>
      </c>
      <c r="D240" s="151" t="s">
        <v>647</v>
      </c>
      <c r="E240" s="149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50" t="s">
        <v>648</v>
      </c>
      <c r="D241" s="151" t="s">
        <v>649</v>
      </c>
      <c r="E241" s="149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50" t="s">
        <v>650</v>
      </c>
      <c r="D242" s="151" t="s">
        <v>651</v>
      </c>
      <c r="E242" s="149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50" t="s">
        <v>652</v>
      </c>
      <c r="D243" s="151" t="s">
        <v>653</v>
      </c>
      <c r="E243" s="149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50" t="s">
        <v>654</v>
      </c>
      <c r="D244" s="151" t="s">
        <v>655</v>
      </c>
      <c r="E244" s="149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50" t="s">
        <v>656</v>
      </c>
      <c r="D245" s="151" t="s">
        <v>657</v>
      </c>
      <c r="E245" s="149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50" t="s">
        <v>658</v>
      </c>
      <c r="D246" s="151" t="s">
        <v>659</v>
      </c>
      <c r="E246" s="149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50" t="s">
        <v>660</v>
      </c>
      <c r="D247" s="151" t="s">
        <v>661</v>
      </c>
      <c r="E247" s="149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50" t="s">
        <v>662</v>
      </c>
      <c r="D248" s="151" t="s">
        <v>663</v>
      </c>
      <c r="E248" s="149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50" t="s">
        <v>664</v>
      </c>
      <c r="D249" s="151" t="s">
        <v>665</v>
      </c>
      <c r="E249" s="149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50" t="s">
        <v>666</v>
      </c>
      <c r="D250" s="151" t="s">
        <v>649</v>
      </c>
      <c r="E250" s="149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50" t="s">
        <v>667</v>
      </c>
      <c r="D251" s="151" t="s">
        <v>668</v>
      </c>
      <c r="E251" s="149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50" t="s">
        <v>669</v>
      </c>
      <c r="D252" s="151" t="s">
        <v>670</v>
      </c>
      <c r="E252" s="149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50" t="s">
        <v>671</v>
      </c>
      <c r="D253" s="151" t="s">
        <v>672</v>
      </c>
      <c r="E253" s="149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50" t="s">
        <v>673</v>
      </c>
      <c r="D254" s="151" t="s">
        <v>674</v>
      </c>
      <c r="E254" s="149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50" t="s">
        <v>675</v>
      </c>
      <c r="D255" s="151" t="s">
        <v>676</v>
      </c>
      <c r="E255" s="149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50" t="s">
        <v>677</v>
      </c>
      <c r="D256" s="151" t="s">
        <v>678</v>
      </c>
      <c r="E256" s="149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50" t="s">
        <v>679</v>
      </c>
      <c r="D257" s="151" t="s">
        <v>649</v>
      </c>
      <c r="E257" s="149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50" t="s">
        <v>680</v>
      </c>
      <c r="D258" s="151" t="s">
        <v>681</v>
      </c>
      <c r="E258" s="149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50" t="s">
        <v>682</v>
      </c>
      <c r="D259" s="151" t="s">
        <v>683</v>
      </c>
      <c r="E259" s="149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50" t="s">
        <v>684</v>
      </c>
      <c r="D260" s="151" t="s">
        <v>685</v>
      </c>
      <c r="E260" s="149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50" t="s">
        <v>686</v>
      </c>
      <c r="D261" s="151" t="s">
        <v>687</v>
      </c>
      <c r="E261" s="149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50" t="s">
        <v>688</v>
      </c>
      <c r="D262" s="151" t="s">
        <v>689</v>
      </c>
      <c r="E262" s="149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50" t="s">
        <v>690</v>
      </c>
      <c r="D263" s="151" t="s">
        <v>691</v>
      </c>
      <c r="E263" s="149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50" t="s">
        <v>692</v>
      </c>
      <c r="D264" s="151" t="s">
        <v>693</v>
      </c>
      <c r="E264" s="149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50" t="s">
        <v>694</v>
      </c>
      <c r="D265" s="151" t="s">
        <v>695</v>
      </c>
      <c r="E265" s="149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50" t="s">
        <v>696</v>
      </c>
      <c r="D266" s="151" t="s">
        <v>697</v>
      </c>
      <c r="E266" s="149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50" t="s">
        <v>698</v>
      </c>
      <c r="D267" s="151" t="s">
        <v>699</v>
      </c>
      <c r="E267" s="149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50" t="s">
        <v>700</v>
      </c>
      <c r="D268" s="151" t="s">
        <v>701</v>
      </c>
      <c r="E268" s="149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50" t="s">
        <v>702</v>
      </c>
      <c r="D269" s="151" t="s">
        <v>703</v>
      </c>
      <c r="E269" s="149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50" t="s">
        <v>704</v>
      </c>
      <c r="D270" s="151" t="s">
        <v>705</v>
      </c>
      <c r="E270" s="149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50" t="s">
        <v>706</v>
      </c>
      <c r="D271" s="151" t="s">
        <v>707</v>
      </c>
      <c r="E271" s="149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50" t="s">
        <v>708</v>
      </c>
      <c r="D272" s="151" t="s">
        <v>709</v>
      </c>
      <c r="E272" s="149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50" t="s">
        <v>710</v>
      </c>
      <c r="D273" s="151" t="s">
        <v>711</v>
      </c>
      <c r="E273" s="149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50" t="s">
        <v>712</v>
      </c>
      <c r="D274" s="151" t="s">
        <v>713</v>
      </c>
      <c r="E274" s="149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50" t="s">
        <v>714</v>
      </c>
      <c r="D275" s="151" t="s">
        <v>715</v>
      </c>
      <c r="E275" s="149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50" t="s">
        <v>716</v>
      </c>
      <c r="D276" s="151" t="s">
        <v>649</v>
      </c>
      <c r="E276" s="149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50" t="s">
        <v>717</v>
      </c>
      <c r="D277" s="151" t="s">
        <v>668</v>
      </c>
      <c r="E277" s="149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50" t="s">
        <v>718</v>
      </c>
      <c r="D278" s="151" t="s">
        <v>719</v>
      </c>
      <c r="E278" s="149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50" t="s">
        <v>720</v>
      </c>
      <c r="D279" s="151" t="s">
        <v>721</v>
      </c>
      <c r="E279" s="149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50" t="s">
        <v>722</v>
      </c>
      <c r="D280" s="151" t="s">
        <v>723</v>
      </c>
      <c r="E280" s="149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50" t="s">
        <v>724</v>
      </c>
      <c r="D281" s="151" t="s">
        <v>725</v>
      </c>
      <c r="E281" s="149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50" t="s">
        <v>726</v>
      </c>
      <c r="D282" s="151" t="s">
        <v>727</v>
      </c>
      <c r="E282" s="149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50" t="s">
        <v>498</v>
      </c>
      <c r="D283" s="151" t="s">
        <v>728</v>
      </c>
      <c r="E283" s="149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50" t="s">
        <v>729</v>
      </c>
      <c r="D284" s="151" t="s">
        <v>730</v>
      </c>
      <c r="E284" s="149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50" t="s">
        <v>731</v>
      </c>
      <c r="D285" s="151" t="s">
        <v>732</v>
      </c>
      <c r="E285" s="149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50" t="s">
        <v>733</v>
      </c>
      <c r="D286" s="151" t="s">
        <v>734</v>
      </c>
      <c r="E286" s="149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50" t="s">
        <v>735</v>
      </c>
      <c r="D287" s="151" t="s">
        <v>730</v>
      </c>
      <c r="E287" s="149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50" t="s">
        <v>736</v>
      </c>
      <c r="D288" s="151" t="s">
        <v>732</v>
      </c>
      <c r="E288" s="149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50" t="s">
        <v>737</v>
      </c>
      <c r="D289" s="151" t="s">
        <v>734</v>
      </c>
      <c r="E289" s="149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50" t="s">
        <v>738</v>
      </c>
      <c r="D290" s="151" t="s">
        <v>730</v>
      </c>
      <c r="E290" s="149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50" t="s">
        <v>739</v>
      </c>
      <c r="D291" s="151" t="s">
        <v>732</v>
      </c>
      <c r="E291" s="149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50" t="s">
        <v>740</v>
      </c>
      <c r="D292" s="151" t="s">
        <v>730</v>
      </c>
      <c r="E292" s="149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50" t="s">
        <v>741</v>
      </c>
      <c r="D293" s="151" t="s">
        <v>732</v>
      </c>
      <c r="E293" s="149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50" t="s">
        <v>742</v>
      </c>
      <c r="D294" s="151" t="s">
        <v>734</v>
      </c>
      <c r="E294" s="149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50" t="s">
        <v>743</v>
      </c>
      <c r="D295" s="151" t="s">
        <v>730</v>
      </c>
      <c r="E295" s="149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50" t="s">
        <v>744</v>
      </c>
      <c r="D296" s="151" t="s">
        <v>732</v>
      </c>
      <c r="E296" s="149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50" t="s">
        <v>745</v>
      </c>
      <c r="D297" s="151" t="s">
        <v>734</v>
      </c>
      <c r="E297" s="149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50" t="s">
        <v>746</v>
      </c>
      <c r="D298" s="151" t="s">
        <v>747</v>
      </c>
      <c r="E298" s="149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50" t="s">
        <v>748</v>
      </c>
      <c r="D299" s="151" t="s">
        <v>749</v>
      </c>
      <c r="E299" s="149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50" t="s">
        <v>750</v>
      </c>
      <c r="D300" s="151" t="s">
        <v>751</v>
      </c>
      <c r="E300" s="149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50" t="s">
        <v>752</v>
      </c>
      <c r="D301" s="151" t="s">
        <v>753</v>
      </c>
      <c r="E301" s="149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50" t="s">
        <v>754</v>
      </c>
      <c r="D302" s="151" t="s">
        <v>755</v>
      </c>
      <c r="E302" s="149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50" t="s">
        <v>756</v>
      </c>
      <c r="D303" s="151" t="s">
        <v>757</v>
      </c>
      <c r="E303" s="149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50" t="s">
        <v>758</v>
      </c>
      <c r="D304" s="151" t="s">
        <v>759</v>
      </c>
      <c r="E304" s="149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50" t="s">
        <v>760</v>
      </c>
      <c r="D305" s="151" t="s">
        <v>670</v>
      </c>
      <c r="E305" s="149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50" t="s">
        <v>761</v>
      </c>
      <c r="D306" s="151" t="s">
        <v>762</v>
      </c>
      <c r="E306" s="149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50" t="s">
        <v>763</v>
      </c>
      <c r="D307" s="151" t="s">
        <v>764</v>
      </c>
      <c r="E307" s="149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50" t="s">
        <v>765</v>
      </c>
      <c r="D308" s="151" t="s">
        <v>766</v>
      </c>
      <c r="E308" s="149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50" t="s">
        <v>767</v>
      </c>
      <c r="D309" s="151" t="s">
        <v>768</v>
      </c>
      <c r="E309" s="149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50" t="s">
        <v>769</v>
      </c>
      <c r="D310" s="151" t="s">
        <v>770</v>
      </c>
      <c r="E310" s="149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50" t="s">
        <v>771</v>
      </c>
      <c r="D311" s="151" t="s">
        <v>772</v>
      </c>
      <c r="E311" s="149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50" t="s">
        <v>773</v>
      </c>
      <c r="D312" s="151" t="s">
        <v>757</v>
      </c>
      <c r="E312" s="149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50" t="s">
        <v>774</v>
      </c>
      <c r="D313" s="151" t="s">
        <v>719</v>
      </c>
      <c r="E313" s="149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50" t="s">
        <v>775</v>
      </c>
      <c r="D314" s="151" t="s">
        <v>776</v>
      </c>
      <c r="E314" s="149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50" t="s">
        <v>777</v>
      </c>
      <c r="D315" s="151" t="s">
        <v>778</v>
      </c>
      <c r="E315" s="149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50" t="s">
        <v>779</v>
      </c>
      <c r="D316" s="151" t="s">
        <v>780</v>
      </c>
      <c r="E316" s="149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50" t="s">
        <v>781</v>
      </c>
      <c r="D317" s="151" t="s">
        <v>782</v>
      </c>
      <c r="E317" s="149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50" t="s">
        <v>783</v>
      </c>
      <c r="D318" s="151" t="s">
        <v>784</v>
      </c>
      <c r="E318" s="149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50" t="s">
        <v>785</v>
      </c>
      <c r="D319" s="151" t="s">
        <v>786</v>
      </c>
      <c r="E319" s="149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50" t="s">
        <v>787</v>
      </c>
      <c r="D320" s="151" t="s">
        <v>788</v>
      </c>
      <c r="E320" s="149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50" t="s">
        <v>789</v>
      </c>
      <c r="D321" s="151" t="s">
        <v>790</v>
      </c>
      <c r="E321" s="149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50" t="s">
        <v>791</v>
      </c>
      <c r="D322" s="151" t="s">
        <v>757</v>
      </c>
      <c r="E322" s="149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50" t="s">
        <v>792</v>
      </c>
      <c r="D323" s="151" t="s">
        <v>793</v>
      </c>
      <c r="E323" s="149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50" t="s">
        <v>794</v>
      </c>
      <c r="D324" s="151" t="s">
        <v>795</v>
      </c>
      <c r="E324" s="149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50" t="s">
        <v>796</v>
      </c>
      <c r="D325" s="151" t="s">
        <v>797</v>
      </c>
      <c r="E325" s="149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50" t="s">
        <v>798</v>
      </c>
      <c r="D326" s="151" t="s">
        <v>799</v>
      </c>
      <c r="E326" s="149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50" t="s">
        <v>800</v>
      </c>
      <c r="D327" s="151" t="s">
        <v>801</v>
      </c>
      <c r="E327" s="149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50" t="s">
        <v>802</v>
      </c>
      <c r="D328" s="151" t="s">
        <v>803</v>
      </c>
      <c r="E328" s="149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50" t="s">
        <v>804</v>
      </c>
      <c r="D329" s="151" t="s">
        <v>805</v>
      </c>
      <c r="E329" s="149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50" t="s">
        <v>806</v>
      </c>
      <c r="D330" s="151" t="s">
        <v>807</v>
      </c>
      <c r="E330" s="149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50" t="s">
        <v>808</v>
      </c>
      <c r="D331" s="151" t="s">
        <v>809</v>
      </c>
      <c r="E331" s="149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50" t="s">
        <v>810</v>
      </c>
      <c r="D332" s="151" t="s">
        <v>668</v>
      </c>
      <c r="E332" s="149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50" t="s">
        <v>811</v>
      </c>
      <c r="D333" s="151" t="s">
        <v>812</v>
      </c>
      <c r="E333" s="149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50" t="s">
        <v>813</v>
      </c>
      <c r="D334" s="151" t="s">
        <v>814</v>
      </c>
      <c r="E334" s="149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50" t="s">
        <v>815</v>
      </c>
      <c r="D335" s="151" t="s">
        <v>816</v>
      </c>
      <c r="E335" s="149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50" t="s">
        <v>817</v>
      </c>
      <c r="D336" s="151" t="s">
        <v>818</v>
      </c>
      <c r="E336" s="149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50" t="s">
        <v>819</v>
      </c>
      <c r="D337" s="151" t="s">
        <v>820</v>
      </c>
      <c r="E337" s="149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50" t="s">
        <v>821</v>
      </c>
      <c r="D338" s="151" t="s">
        <v>822</v>
      </c>
      <c r="E338" s="149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50" t="s">
        <v>823</v>
      </c>
      <c r="D339" s="151" t="s">
        <v>824</v>
      </c>
      <c r="E339" s="149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50" t="s">
        <v>825</v>
      </c>
      <c r="D340" s="151" t="s">
        <v>826</v>
      </c>
      <c r="E340" s="149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50" t="s">
        <v>827</v>
      </c>
      <c r="D341" s="151" t="s">
        <v>828</v>
      </c>
      <c r="E341" s="149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50" t="s">
        <v>829</v>
      </c>
      <c r="D342" s="151" t="s">
        <v>830</v>
      </c>
      <c r="E342" s="149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50" t="s">
        <v>831</v>
      </c>
      <c r="D343" s="151" t="s">
        <v>832</v>
      </c>
      <c r="E343" s="149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50" t="s">
        <v>833</v>
      </c>
      <c r="D344" s="151" t="s">
        <v>834</v>
      </c>
      <c r="E344" s="149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50" t="s">
        <v>835</v>
      </c>
      <c r="D345" s="151" t="s">
        <v>668</v>
      </c>
      <c r="E345" s="149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50" t="s">
        <v>836</v>
      </c>
      <c r="D346" s="151" t="s">
        <v>719</v>
      </c>
      <c r="E346" s="149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50" t="s">
        <v>837</v>
      </c>
      <c r="D347" s="151" t="s">
        <v>838</v>
      </c>
      <c r="E347" s="149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50" t="s">
        <v>839</v>
      </c>
      <c r="D348" s="151" t="s">
        <v>801</v>
      </c>
      <c r="E348" s="149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50" t="s">
        <v>840</v>
      </c>
      <c r="D349" s="151" t="s">
        <v>812</v>
      </c>
      <c r="E349" s="149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50" t="s">
        <v>841</v>
      </c>
      <c r="D350" s="151" t="s">
        <v>842</v>
      </c>
      <c r="E350" s="149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50" t="s">
        <v>843</v>
      </c>
      <c r="D351" s="151" t="s">
        <v>820</v>
      </c>
      <c r="E351" s="149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50" t="s">
        <v>844</v>
      </c>
      <c r="D352" s="151" t="s">
        <v>845</v>
      </c>
      <c r="E352" s="149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50" t="s">
        <v>846</v>
      </c>
      <c r="D353" s="151" t="s">
        <v>847</v>
      </c>
      <c r="E353" s="149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50" t="s">
        <v>848</v>
      </c>
      <c r="D354" s="151" t="s">
        <v>849</v>
      </c>
      <c r="E354" s="149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50" t="s">
        <v>850</v>
      </c>
      <c r="D355" s="151" t="s">
        <v>851</v>
      </c>
      <c r="E355" s="149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50" t="s">
        <v>852</v>
      </c>
      <c r="D356" s="151" t="s">
        <v>853</v>
      </c>
      <c r="E356" s="149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50" t="s">
        <v>854</v>
      </c>
      <c r="D357" s="151" t="s">
        <v>855</v>
      </c>
      <c r="E357" s="149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50" t="s">
        <v>856</v>
      </c>
      <c r="D358" s="151" t="s">
        <v>857</v>
      </c>
      <c r="E358" s="149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50" t="s">
        <v>858</v>
      </c>
      <c r="D359" s="151" t="s">
        <v>859</v>
      </c>
      <c r="E359" s="149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50" t="s">
        <v>860</v>
      </c>
      <c r="D360" s="151" t="s">
        <v>861</v>
      </c>
      <c r="E360" s="149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50" t="s">
        <v>862</v>
      </c>
      <c r="D361" s="151" t="s">
        <v>863</v>
      </c>
      <c r="E361" s="149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50" t="s">
        <v>864</v>
      </c>
      <c r="D362" s="151" t="s">
        <v>865</v>
      </c>
      <c r="E362" s="149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50" t="s">
        <v>866</v>
      </c>
      <c r="D363" s="151" t="s">
        <v>867</v>
      </c>
      <c r="E363" s="149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50" t="s">
        <v>868</v>
      </c>
      <c r="D364" s="151" t="s">
        <v>867</v>
      </c>
      <c r="E364" s="149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50" t="s">
        <v>869</v>
      </c>
      <c r="D365" s="151" t="s">
        <v>870</v>
      </c>
      <c r="E365" s="149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50" t="s">
        <v>871</v>
      </c>
      <c r="D366" s="151" t="s">
        <v>872</v>
      </c>
      <c r="E366" s="149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50" t="s">
        <v>873</v>
      </c>
      <c r="D367" s="151" t="s">
        <v>874</v>
      </c>
      <c r="E367" s="149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50" t="s">
        <v>875</v>
      </c>
      <c r="D368" s="151" t="s">
        <v>876</v>
      </c>
      <c r="E368" s="149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50" t="s">
        <v>877</v>
      </c>
      <c r="D369" s="151" t="s">
        <v>876</v>
      </c>
      <c r="E369" s="149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50" t="s">
        <v>878</v>
      </c>
      <c r="D370" s="151" t="s">
        <v>879</v>
      </c>
      <c r="E370" s="149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50" t="s">
        <v>880</v>
      </c>
      <c r="D371" s="151" t="s">
        <v>881</v>
      </c>
      <c r="E371" s="149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50" t="s">
        <v>882</v>
      </c>
      <c r="D372" s="151" t="s">
        <v>883</v>
      </c>
      <c r="E372" s="149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50" t="s">
        <v>884</v>
      </c>
      <c r="D373" s="151" t="s">
        <v>885</v>
      </c>
      <c r="E373" s="149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50" t="s">
        <v>886</v>
      </c>
      <c r="D374" s="151" t="s">
        <v>887</v>
      </c>
      <c r="E374" s="149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50" t="s">
        <v>888</v>
      </c>
      <c r="D375" s="151" t="s">
        <v>889</v>
      </c>
      <c r="E375" s="149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50" t="s">
        <v>890</v>
      </c>
      <c r="D376" s="151" t="s">
        <v>891</v>
      </c>
      <c r="E376" s="149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50" t="s">
        <v>892</v>
      </c>
      <c r="D377" s="151" t="s">
        <v>893</v>
      </c>
      <c r="E377" s="149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50" t="s">
        <v>894</v>
      </c>
      <c r="D378" s="151" t="s">
        <v>757</v>
      </c>
      <c r="E378" s="149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50" t="s">
        <v>895</v>
      </c>
      <c r="D379" s="151" t="s">
        <v>896</v>
      </c>
      <c r="E379" s="149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50" t="s">
        <v>897</v>
      </c>
      <c r="D380" s="151" t="s">
        <v>896</v>
      </c>
      <c r="E380" s="149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50" t="s">
        <v>898</v>
      </c>
      <c r="D381" s="151" t="s">
        <v>899</v>
      </c>
      <c r="E381" s="149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50" t="s">
        <v>900</v>
      </c>
      <c r="D382" s="151" t="s">
        <v>901</v>
      </c>
      <c r="E382" s="149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50" t="s">
        <v>902</v>
      </c>
      <c r="D383" s="151" t="s">
        <v>903</v>
      </c>
      <c r="E383" s="149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50" t="s">
        <v>904</v>
      </c>
      <c r="D384" s="151" t="s">
        <v>905</v>
      </c>
      <c r="E384" s="149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50" t="s">
        <v>906</v>
      </c>
      <c r="D385" s="151" t="s">
        <v>907</v>
      </c>
      <c r="E385" s="149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50" t="s">
        <v>908</v>
      </c>
      <c r="D386" s="151" t="s">
        <v>909</v>
      </c>
      <c r="E386" s="149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50" t="s">
        <v>910</v>
      </c>
      <c r="D387" s="151" t="s">
        <v>909</v>
      </c>
      <c r="E387" s="149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50" t="s">
        <v>911</v>
      </c>
      <c r="D388" s="151" t="s">
        <v>912</v>
      </c>
      <c r="E388" s="149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50" t="s">
        <v>913</v>
      </c>
      <c r="D389" s="151" t="s">
        <v>912</v>
      </c>
      <c r="E389" s="149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50" t="s">
        <v>914</v>
      </c>
      <c r="D390" s="151" t="s">
        <v>915</v>
      </c>
      <c r="E390" s="149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50" t="s">
        <v>916</v>
      </c>
      <c r="D391" s="151" t="s">
        <v>915</v>
      </c>
      <c r="E391" s="149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50" t="s">
        <v>917</v>
      </c>
      <c r="D392" s="151" t="s">
        <v>918</v>
      </c>
      <c r="E392" s="149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50" t="s">
        <v>919</v>
      </c>
      <c r="D393" s="151" t="s">
        <v>670</v>
      </c>
      <c r="E393" s="149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50" t="s">
        <v>920</v>
      </c>
      <c r="D394" s="151" t="s">
        <v>757</v>
      </c>
      <c r="E394" s="149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50" t="s">
        <v>921</v>
      </c>
      <c r="D395" s="151" t="s">
        <v>922</v>
      </c>
      <c r="E395" s="149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50" t="s">
        <v>923</v>
      </c>
      <c r="D396" s="151" t="s">
        <v>924</v>
      </c>
      <c r="E396" s="149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50" t="s">
        <v>925</v>
      </c>
      <c r="D397" s="151" t="s">
        <v>926</v>
      </c>
      <c r="E397" s="149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50" t="s">
        <v>927</v>
      </c>
      <c r="D398" s="151" t="s">
        <v>928</v>
      </c>
      <c r="E398" s="149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50" t="s">
        <v>929</v>
      </c>
      <c r="D399" s="151" t="s">
        <v>930</v>
      </c>
      <c r="E399" s="149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50" t="s">
        <v>931</v>
      </c>
      <c r="D400" s="151" t="s">
        <v>932</v>
      </c>
      <c r="E400" s="149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50" t="s">
        <v>933</v>
      </c>
      <c r="D401" s="151" t="s">
        <v>934</v>
      </c>
      <c r="E401" s="149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50" t="s">
        <v>935</v>
      </c>
      <c r="D402" s="151" t="s">
        <v>936</v>
      </c>
      <c r="E402" s="149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50" t="s">
        <v>937</v>
      </c>
      <c r="D403" s="151" t="s">
        <v>938</v>
      </c>
      <c r="E403" s="149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50" t="s">
        <v>939</v>
      </c>
      <c r="D404" s="151" t="s">
        <v>934</v>
      </c>
      <c r="E404" s="149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50" t="s">
        <v>940</v>
      </c>
      <c r="D405" s="151" t="s">
        <v>936</v>
      </c>
      <c r="E405" s="149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50" t="s">
        <v>941</v>
      </c>
      <c r="D406" s="151" t="s">
        <v>942</v>
      </c>
      <c r="E406" s="149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50" t="s">
        <v>943</v>
      </c>
      <c r="D407" s="151" t="s">
        <v>944</v>
      </c>
      <c r="E407" s="149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50" t="s">
        <v>945</v>
      </c>
      <c r="D408" s="151" t="s">
        <v>946</v>
      </c>
      <c r="E408" s="149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50" t="s">
        <v>947</v>
      </c>
      <c r="D409" s="151" t="s">
        <v>948</v>
      </c>
      <c r="E409" s="149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50" t="s">
        <v>949</v>
      </c>
      <c r="D410" s="151" t="s">
        <v>950</v>
      </c>
      <c r="E410" s="149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50" t="s">
        <v>951</v>
      </c>
      <c r="D411" s="151" t="s">
        <v>952</v>
      </c>
      <c r="E411" s="149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50" t="s">
        <v>953</v>
      </c>
      <c r="D412" s="151" t="s">
        <v>954</v>
      </c>
      <c r="E412" s="149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50" t="s">
        <v>955</v>
      </c>
      <c r="D413" s="151" t="s">
        <v>956</v>
      </c>
      <c r="E413" s="149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50" t="s">
        <v>957</v>
      </c>
      <c r="D414" s="151" t="s">
        <v>958</v>
      </c>
      <c r="E414" s="149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50" t="s">
        <v>959</v>
      </c>
      <c r="D415" s="151" t="s">
        <v>960</v>
      </c>
      <c r="E415" s="149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50" t="s">
        <v>961</v>
      </c>
      <c r="D416" s="151" t="s">
        <v>962</v>
      </c>
      <c r="E416" s="149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50" t="s">
        <v>963</v>
      </c>
      <c r="D417" s="151" t="s">
        <v>964</v>
      </c>
      <c r="E417" s="149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50" t="s">
        <v>965</v>
      </c>
      <c r="D418" s="151" t="s">
        <v>966</v>
      </c>
      <c r="E418" s="149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50" t="s">
        <v>967</v>
      </c>
      <c r="D419" s="151" t="s">
        <v>968</v>
      </c>
      <c r="E419" s="149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50" t="s">
        <v>969</v>
      </c>
      <c r="D420" s="151" t="s">
        <v>970</v>
      </c>
      <c r="E420" s="149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50" t="s">
        <v>971</v>
      </c>
      <c r="D421" s="151" t="s">
        <v>972</v>
      </c>
      <c r="E421" s="149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50" t="s">
        <v>973</v>
      </c>
      <c r="D422" s="151" t="s">
        <v>757</v>
      </c>
      <c r="E422" s="149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50" t="s">
        <v>974</v>
      </c>
      <c r="D423" s="151" t="s">
        <v>757</v>
      </c>
      <c r="E423" s="149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50" t="s">
        <v>975</v>
      </c>
      <c r="D424" s="151" t="s">
        <v>976</v>
      </c>
      <c r="E424" s="149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50" t="s">
        <v>977</v>
      </c>
      <c r="D425" s="151" t="s">
        <v>978</v>
      </c>
      <c r="E425" s="149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50" t="s">
        <v>979</v>
      </c>
      <c r="D426" s="151" t="s">
        <v>980</v>
      </c>
      <c r="E426" s="149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50" t="s">
        <v>981</v>
      </c>
      <c r="D427" s="151" t="s">
        <v>982</v>
      </c>
      <c r="E427" s="149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50" t="s">
        <v>983</v>
      </c>
      <c r="D428" s="151" t="s">
        <v>984</v>
      </c>
      <c r="E428" s="149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50" t="s">
        <v>985</v>
      </c>
      <c r="D429" s="151" t="s">
        <v>986</v>
      </c>
      <c r="E429" s="149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50" t="s">
        <v>987</v>
      </c>
      <c r="D430" s="151" t="s">
        <v>988</v>
      </c>
      <c r="E430" s="149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50" t="s">
        <v>989</v>
      </c>
      <c r="D431" s="151" t="s">
        <v>757</v>
      </c>
      <c r="E431" s="149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50" t="s">
        <v>990</v>
      </c>
      <c r="D432" s="151" t="s">
        <v>991</v>
      </c>
      <c r="E432" s="149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50" t="s">
        <v>992</v>
      </c>
      <c r="D433" s="151" t="s">
        <v>993</v>
      </c>
      <c r="E433" s="149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50" t="s">
        <v>994</v>
      </c>
      <c r="D434" s="151" t="s">
        <v>995</v>
      </c>
      <c r="E434" s="149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50" t="s">
        <v>996</v>
      </c>
      <c r="D435" s="151" t="s">
        <v>997</v>
      </c>
      <c r="E435" s="149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50" t="s">
        <v>998</v>
      </c>
      <c r="D436" s="151" t="s">
        <v>999</v>
      </c>
      <c r="E436" s="149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50" t="s">
        <v>1000</v>
      </c>
      <c r="D437" s="151" t="s">
        <v>1001</v>
      </c>
      <c r="E437" s="149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50" t="s">
        <v>1002</v>
      </c>
      <c r="D438" s="151" t="s">
        <v>1003</v>
      </c>
      <c r="E438" s="149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50" t="s">
        <v>1004</v>
      </c>
      <c r="D439" s="151" t="s">
        <v>1005</v>
      </c>
      <c r="E439" s="149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50" t="s">
        <v>1006</v>
      </c>
      <c r="D440" s="151" t="s">
        <v>1007</v>
      </c>
      <c r="E440" s="149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50" t="s">
        <v>1008</v>
      </c>
      <c r="D441" s="151" t="s">
        <v>1009</v>
      </c>
      <c r="E441" s="149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50" t="s">
        <v>1010</v>
      </c>
      <c r="D442" s="151" t="s">
        <v>757</v>
      </c>
      <c r="E442" s="149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50" t="s">
        <v>1011</v>
      </c>
      <c r="D443" s="151" t="s">
        <v>759</v>
      </c>
      <c r="E443" s="149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50" t="s">
        <v>1012</v>
      </c>
      <c r="D444" s="151" t="s">
        <v>670</v>
      </c>
      <c r="E444" s="149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50" t="s">
        <v>1013</v>
      </c>
      <c r="D445" s="151" t="s">
        <v>1014</v>
      </c>
      <c r="E445" s="149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50" t="s">
        <v>1015</v>
      </c>
      <c r="D446" s="151" t="s">
        <v>1016</v>
      </c>
      <c r="E446" s="149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50" t="s">
        <v>1017</v>
      </c>
      <c r="D447" s="151" t="s">
        <v>1018</v>
      </c>
      <c r="E447" s="149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50" t="s">
        <v>1019</v>
      </c>
      <c r="D448" s="151" t="s">
        <v>757</v>
      </c>
      <c r="E448" s="149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50" t="s">
        <v>1020</v>
      </c>
      <c r="D449" s="151" t="s">
        <v>719</v>
      </c>
      <c r="E449" s="149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50" t="s">
        <v>1021</v>
      </c>
      <c r="D450" s="151" t="s">
        <v>1022</v>
      </c>
      <c r="E450" s="149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50" t="s">
        <v>1023</v>
      </c>
      <c r="D451" s="151" t="s">
        <v>1024</v>
      </c>
      <c r="E451" s="149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50" t="s">
        <v>1025</v>
      </c>
      <c r="D452" s="151" t="s">
        <v>1026</v>
      </c>
      <c r="E452" s="149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50" t="s">
        <v>1027</v>
      </c>
      <c r="D453" s="151" t="s">
        <v>1028</v>
      </c>
      <c r="E453" s="149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52" t="s">
        <v>1029</v>
      </c>
      <c r="D454" s="153" t="s">
        <v>1030</v>
      </c>
      <c r="E454" s="152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52" t="s">
        <v>1031</v>
      </c>
      <c r="D455" s="153" t="s">
        <v>1032</v>
      </c>
      <c r="E455" s="152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52" t="s">
        <v>1033</v>
      </c>
      <c r="D456" s="154" t="s">
        <v>757</v>
      </c>
      <c r="E456" s="152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52" t="s">
        <v>1034</v>
      </c>
      <c r="D457" s="154" t="s">
        <v>1035</v>
      </c>
      <c r="E457" s="152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52" t="s">
        <v>1036</v>
      </c>
      <c r="D458" s="154" t="s">
        <v>1037</v>
      </c>
      <c r="E458" s="152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52" t="s">
        <v>1038</v>
      </c>
      <c r="D459" s="154" t="s">
        <v>1039</v>
      </c>
      <c r="E459" s="152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52" t="s">
        <v>1040</v>
      </c>
      <c r="D460" s="154" t="s">
        <v>982</v>
      </c>
      <c r="E460" s="152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52" t="s">
        <v>1041</v>
      </c>
      <c r="D461" s="154" t="s">
        <v>984</v>
      </c>
      <c r="E461" s="155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52" t="s">
        <v>1042</v>
      </c>
      <c r="D462" s="154" t="s">
        <v>986</v>
      </c>
      <c r="E462" s="155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50" t="s">
        <v>1043</v>
      </c>
      <c r="D463" s="156" t="s">
        <v>988</v>
      </c>
      <c r="E463" s="157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50" t="s">
        <v>1044</v>
      </c>
      <c r="D464" s="156" t="s">
        <v>757</v>
      </c>
      <c r="E464" s="157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50" t="s">
        <v>1045</v>
      </c>
      <c r="D465" s="156" t="s">
        <v>991</v>
      </c>
      <c r="E465" s="150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50" t="s">
        <v>1046</v>
      </c>
      <c r="D466" s="156" t="s">
        <v>993</v>
      </c>
      <c r="E466" s="150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50" t="s">
        <v>1047</v>
      </c>
      <c r="D467" s="156" t="s">
        <v>995</v>
      </c>
      <c r="E467" s="150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50" t="s">
        <v>1048</v>
      </c>
      <c r="D468" s="156" t="s">
        <v>997</v>
      </c>
      <c r="E468" s="157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50" t="s">
        <v>1049</v>
      </c>
      <c r="D469" s="156" t="s">
        <v>999</v>
      </c>
      <c r="E469" s="157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50" t="s">
        <v>1050</v>
      </c>
      <c r="D470" s="156" t="s">
        <v>1001</v>
      </c>
      <c r="E470" s="157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50" t="s">
        <v>1051</v>
      </c>
      <c r="D471" s="156" t="s">
        <v>1003</v>
      </c>
      <c r="E471" s="157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50" t="s">
        <v>1052</v>
      </c>
      <c r="D472" s="156" t="s">
        <v>1005</v>
      </c>
      <c r="E472" s="157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50" t="s">
        <v>1053</v>
      </c>
      <c r="D473" s="156" t="s">
        <v>1054</v>
      </c>
      <c r="E473" s="150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50" t="s">
        <v>1055</v>
      </c>
      <c r="D474" s="156" t="s">
        <v>1009</v>
      </c>
      <c r="E474" s="150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50" t="s">
        <v>1056</v>
      </c>
      <c r="D475" s="156" t="s">
        <v>757</v>
      </c>
      <c r="E475" s="150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50" t="s">
        <v>1057</v>
      </c>
      <c r="D476" s="156" t="s">
        <v>759</v>
      </c>
      <c r="E476" s="150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50" t="s">
        <v>1058</v>
      </c>
      <c r="D477" s="156" t="s">
        <v>670</v>
      </c>
      <c r="E477" s="150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50" t="s">
        <v>1059</v>
      </c>
      <c r="D478" s="156" t="s">
        <v>1014</v>
      </c>
      <c r="E478" s="157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50" t="s">
        <v>1060</v>
      </c>
      <c r="D479" s="156" t="s">
        <v>1016</v>
      </c>
      <c r="E479" s="157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50" t="s">
        <v>1061</v>
      </c>
      <c r="D480" s="156" t="s">
        <v>1018</v>
      </c>
      <c r="E480" s="157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50" t="s">
        <v>1062</v>
      </c>
      <c r="D481" s="156" t="s">
        <v>757</v>
      </c>
      <c r="E481" s="157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50" t="s">
        <v>1063</v>
      </c>
      <c r="D482" s="156" t="s">
        <v>719</v>
      </c>
      <c r="E482" s="157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50" t="s">
        <v>1064</v>
      </c>
      <c r="D483" s="151" t="s">
        <v>1022</v>
      </c>
      <c r="E483" s="150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50" t="s">
        <v>1065</v>
      </c>
      <c r="D484" s="151" t="s">
        <v>1024</v>
      </c>
      <c r="E484" s="150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50" t="s">
        <v>1066</v>
      </c>
      <c r="D485" s="151" t="s">
        <v>1026</v>
      </c>
      <c r="E485" s="150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50" t="s">
        <v>1067</v>
      </c>
      <c r="D486" s="151" t="s">
        <v>1028</v>
      </c>
      <c r="E486" s="150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50" t="s">
        <v>1068</v>
      </c>
      <c r="D487" s="151" t="s">
        <v>1030</v>
      </c>
      <c r="E487" s="150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50" t="s">
        <v>1069</v>
      </c>
      <c r="D488" s="151" t="s">
        <v>1032</v>
      </c>
      <c r="E488" s="149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50" t="s">
        <v>1070</v>
      </c>
      <c r="D489" s="151" t="s">
        <v>757</v>
      </c>
      <c r="E489" s="157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50" t="s">
        <v>614</v>
      </c>
      <c r="D490" s="151" t="s">
        <v>615</v>
      </c>
      <c r="E490" s="149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50" t="s">
        <v>616</v>
      </c>
      <c r="D491" s="151" t="s">
        <v>617</v>
      </c>
      <c r="E491" s="149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50" t="s">
        <v>618</v>
      </c>
      <c r="D492" s="151" t="s">
        <v>619</v>
      </c>
      <c r="E492" s="149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50" t="s">
        <v>1071</v>
      </c>
      <c r="D493" s="151" t="s">
        <v>1072</v>
      </c>
      <c r="E493" s="149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50" t="s">
        <v>1073</v>
      </c>
      <c r="D494" s="151" t="s">
        <v>1074</v>
      </c>
      <c r="E494" s="149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50" t="s">
        <v>1075</v>
      </c>
      <c r="D495" s="151" t="s">
        <v>1076</v>
      </c>
      <c r="E495" s="150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50" t="s">
        <v>1077</v>
      </c>
      <c r="D496" s="151" t="s">
        <v>1078</v>
      </c>
      <c r="E496" s="150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50" t="s">
        <v>1079</v>
      </c>
      <c r="D497" s="151" t="s">
        <v>1080</v>
      </c>
      <c r="E497" s="150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50" t="s">
        <v>1081</v>
      </c>
      <c r="D498" s="151" t="s">
        <v>1082</v>
      </c>
      <c r="E498" s="150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50" t="s">
        <v>1083</v>
      </c>
      <c r="D499" s="151" t="s">
        <v>1080</v>
      </c>
      <c r="E499" s="150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50" t="s">
        <v>1084</v>
      </c>
      <c r="D500" s="151" t="s">
        <v>1085</v>
      </c>
      <c r="E500" s="150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50" t="s">
        <v>620</v>
      </c>
      <c r="D501" s="151" t="s">
        <v>621</v>
      </c>
      <c r="E501" s="150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50" t="s">
        <v>622</v>
      </c>
      <c r="D502" s="151" t="s">
        <v>623</v>
      </c>
      <c r="E502" s="150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50" t="s">
        <v>624</v>
      </c>
      <c r="D503" s="151" t="s">
        <v>625</v>
      </c>
      <c r="E503" s="150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50" t="s">
        <v>1086</v>
      </c>
      <c r="D504" s="151" t="s">
        <v>1087</v>
      </c>
      <c r="E504" s="150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50" t="s">
        <v>626</v>
      </c>
      <c r="D505" s="151" t="s">
        <v>627</v>
      </c>
      <c r="E505" s="150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50" t="s">
        <v>628</v>
      </c>
      <c r="D506" s="151" t="s">
        <v>629</v>
      </c>
      <c r="E506" s="149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50" t="s">
        <v>1088</v>
      </c>
      <c r="D507" s="151" t="s">
        <v>668</v>
      </c>
      <c r="E507" s="157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50" t="s">
        <v>630</v>
      </c>
      <c r="D508" s="151" t="s">
        <v>631</v>
      </c>
      <c r="E508" s="149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50" t="s">
        <v>1089</v>
      </c>
      <c r="D509" s="151" t="s">
        <v>668</v>
      </c>
      <c r="E509" s="149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50" t="s">
        <v>1090</v>
      </c>
      <c r="D510" s="151" t="s">
        <v>719</v>
      </c>
      <c r="E510" s="157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50" t="s">
        <v>632</v>
      </c>
      <c r="D511" s="151" t="s">
        <v>633</v>
      </c>
      <c r="E511" s="149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50" t="s">
        <v>634</v>
      </c>
      <c r="D512" s="151" t="s">
        <v>635</v>
      </c>
      <c r="E512" s="149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50" t="s">
        <v>636</v>
      </c>
      <c r="D513" s="151" t="s">
        <v>637</v>
      </c>
      <c r="E513" s="149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50" t="s">
        <v>638</v>
      </c>
      <c r="D514" s="151" t="s">
        <v>639</v>
      </c>
      <c r="E514" s="149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50" t="s">
        <v>640</v>
      </c>
      <c r="D515" s="158" t="s">
        <v>641</v>
      </c>
      <c r="E515" s="149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50" t="s">
        <v>642</v>
      </c>
      <c r="D516" s="158" t="s">
        <v>643</v>
      </c>
      <c r="E516" s="149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50" t="s">
        <v>644</v>
      </c>
      <c r="D517" s="158" t="s">
        <v>645</v>
      </c>
      <c r="E517" s="149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50" t="s">
        <v>646</v>
      </c>
      <c r="D518" s="158" t="s">
        <v>647</v>
      </c>
      <c r="E518" s="149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50" t="s">
        <v>648</v>
      </c>
      <c r="D519" s="158" t="s">
        <v>649</v>
      </c>
      <c r="E519" s="149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50" t="s">
        <v>650</v>
      </c>
      <c r="D520" s="158" t="s">
        <v>651</v>
      </c>
      <c r="E520" s="149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50" t="s">
        <v>652</v>
      </c>
      <c r="D521" s="158" t="s">
        <v>653</v>
      </c>
      <c r="E521" s="149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50" t="s">
        <v>654</v>
      </c>
      <c r="D522" s="158" t="s">
        <v>655</v>
      </c>
      <c r="E522" s="149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50" t="s">
        <v>656</v>
      </c>
      <c r="D523" s="158" t="s">
        <v>657</v>
      </c>
      <c r="E523" s="149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50" t="s">
        <v>658</v>
      </c>
      <c r="D524" s="158" t="s">
        <v>659</v>
      </c>
      <c r="E524" s="149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50" t="s">
        <v>660</v>
      </c>
      <c r="D525" s="158" t="s">
        <v>661</v>
      </c>
      <c r="E525" s="149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50" t="s">
        <v>662</v>
      </c>
      <c r="D526" s="151" t="s">
        <v>663</v>
      </c>
      <c r="E526" s="149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50" t="s">
        <v>664</v>
      </c>
      <c r="D527" s="151" t="s">
        <v>665</v>
      </c>
      <c r="E527" s="149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50" t="s">
        <v>666</v>
      </c>
      <c r="D528" s="158" t="s">
        <v>649</v>
      </c>
      <c r="E528" s="150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50" t="s">
        <v>667</v>
      </c>
      <c r="D529" s="158" t="s">
        <v>668</v>
      </c>
      <c r="E529" s="150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50" t="s">
        <v>669</v>
      </c>
      <c r="D530" s="158" t="s">
        <v>670</v>
      </c>
      <c r="E530" s="150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50" t="s">
        <v>671</v>
      </c>
      <c r="D531" s="158" t="s">
        <v>672</v>
      </c>
      <c r="E531" s="150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50" t="s">
        <v>673</v>
      </c>
      <c r="D532" s="158" t="s">
        <v>674</v>
      </c>
      <c r="E532" s="149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50" t="s">
        <v>675</v>
      </c>
      <c r="D533" s="158" t="s">
        <v>676</v>
      </c>
      <c r="E533" s="149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50" t="s">
        <v>677</v>
      </c>
      <c r="D534" s="158" t="s">
        <v>678</v>
      </c>
      <c r="E534" s="157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50" t="s">
        <v>679</v>
      </c>
      <c r="D535" s="158" t="s">
        <v>649</v>
      </c>
      <c r="E535" s="149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50" t="s">
        <v>680</v>
      </c>
      <c r="D536" s="158" t="s">
        <v>681</v>
      </c>
      <c r="E536" s="149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50" t="s">
        <v>682</v>
      </c>
      <c r="D537" s="158" t="s">
        <v>683</v>
      </c>
      <c r="E537" s="149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50" t="s">
        <v>684</v>
      </c>
      <c r="D538" s="158" t="s">
        <v>685</v>
      </c>
      <c r="E538" s="157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50" t="s">
        <v>686</v>
      </c>
      <c r="D539" s="158" t="s">
        <v>687</v>
      </c>
      <c r="E539" s="150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50" t="s">
        <v>688</v>
      </c>
      <c r="D540" s="158" t="s">
        <v>689</v>
      </c>
      <c r="E540" s="150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50" t="s">
        <v>690</v>
      </c>
      <c r="D541" s="158" t="s">
        <v>691</v>
      </c>
      <c r="E541" s="150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50" t="s">
        <v>692</v>
      </c>
      <c r="D542" s="158" t="s">
        <v>693</v>
      </c>
      <c r="E542" s="157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50" t="s">
        <v>694</v>
      </c>
      <c r="D543" s="158" t="s">
        <v>695</v>
      </c>
      <c r="E543" s="157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50" t="s">
        <v>696</v>
      </c>
      <c r="D544" s="151" t="s">
        <v>697</v>
      </c>
      <c r="E544" s="149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50" t="s">
        <v>698</v>
      </c>
      <c r="D545" s="151" t="s">
        <v>699</v>
      </c>
      <c r="E545" s="157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50" t="s">
        <v>700</v>
      </c>
      <c r="D546" s="151" t="s">
        <v>701</v>
      </c>
      <c r="E546" s="157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50" t="s">
        <v>702</v>
      </c>
      <c r="D547" s="151" t="s">
        <v>703</v>
      </c>
      <c r="E547" s="157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50" t="s">
        <v>704</v>
      </c>
      <c r="D548" s="159" t="s">
        <v>705</v>
      </c>
      <c r="E548" s="160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50" t="s">
        <v>706</v>
      </c>
      <c r="D549" s="151" t="s">
        <v>707</v>
      </c>
      <c r="E549" s="157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50" t="s">
        <v>708</v>
      </c>
      <c r="D550" s="151" t="s">
        <v>709</v>
      </c>
      <c r="E550" s="157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50" t="s">
        <v>710</v>
      </c>
      <c r="D551" s="151" t="s">
        <v>711</v>
      </c>
      <c r="E551" s="157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50" t="s">
        <v>712</v>
      </c>
      <c r="D552" s="151" t="s">
        <v>713</v>
      </c>
      <c r="E552" s="157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50" t="s">
        <v>714</v>
      </c>
      <c r="D553" s="151" t="s">
        <v>715</v>
      </c>
      <c r="E553" s="157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50" t="s">
        <v>716</v>
      </c>
      <c r="D554" s="151" t="s">
        <v>649</v>
      </c>
      <c r="E554" s="157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50" t="s">
        <v>717</v>
      </c>
      <c r="D555" s="151" t="s">
        <v>668</v>
      </c>
      <c r="E555" s="157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50" t="s">
        <v>718</v>
      </c>
      <c r="D556" s="151" t="s">
        <v>719</v>
      </c>
      <c r="E556" s="157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50" t="s">
        <v>720</v>
      </c>
      <c r="D557" s="151" t="s">
        <v>721</v>
      </c>
      <c r="E557" s="157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50" t="s">
        <v>722</v>
      </c>
      <c r="D558" s="151" t="s">
        <v>723</v>
      </c>
      <c r="E558" s="157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50" t="s">
        <v>724</v>
      </c>
      <c r="D559" s="151" t="s">
        <v>725</v>
      </c>
      <c r="E559" s="157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50" t="s">
        <v>726</v>
      </c>
      <c r="D560" s="151" t="s">
        <v>727</v>
      </c>
      <c r="E560" s="157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50" t="s">
        <v>498</v>
      </c>
      <c r="D561" s="159" t="s">
        <v>728</v>
      </c>
      <c r="E561" s="160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50" t="s">
        <v>1091</v>
      </c>
      <c r="D562" s="151" t="s">
        <v>1092</v>
      </c>
      <c r="E562" s="150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50" t="s">
        <v>729</v>
      </c>
      <c r="D563" s="151" t="s">
        <v>730</v>
      </c>
      <c r="E563" s="157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50" t="s">
        <v>731</v>
      </c>
      <c r="D564" s="151" t="s">
        <v>732</v>
      </c>
      <c r="E564" s="157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50" t="s">
        <v>733</v>
      </c>
      <c r="D565" s="151" t="s">
        <v>734</v>
      </c>
      <c r="E565" s="157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50" t="s">
        <v>735</v>
      </c>
      <c r="D566" s="151" t="s">
        <v>730</v>
      </c>
      <c r="E566" s="157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50" t="s">
        <v>736</v>
      </c>
      <c r="D567" s="151" t="s">
        <v>732</v>
      </c>
      <c r="E567" s="157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50" t="s">
        <v>737</v>
      </c>
      <c r="D568" s="151" t="s">
        <v>734</v>
      </c>
      <c r="E568" s="157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50" t="s">
        <v>738</v>
      </c>
      <c r="D569" s="151" t="s">
        <v>730</v>
      </c>
      <c r="E569" s="157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50" t="s">
        <v>739</v>
      </c>
      <c r="D570" s="151" t="s">
        <v>732</v>
      </c>
      <c r="E570" s="157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50" t="s">
        <v>740</v>
      </c>
      <c r="D571" s="151" t="s">
        <v>730</v>
      </c>
      <c r="E571" s="157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50" t="s">
        <v>741</v>
      </c>
      <c r="D572" s="151" t="s">
        <v>732</v>
      </c>
      <c r="E572" s="157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50" t="s">
        <v>742</v>
      </c>
      <c r="D573" s="151" t="s">
        <v>734</v>
      </c>
      <c r="E573" s="150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50" t="s">
        <v>743</v>
      </c>
      <c r="D574" s="151" t="s">
        <v>730</v>
      </c>
      <c r="E574" s="150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50" t="s">
        <v>744</v>
      </c>
      <c r="D575" s="151" t="s">
        <v>732</v>
      </c>
      <c r="E575" s="150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50" t="s">
        <v>745</v>
      </c>
      <c r="D576" s="151" t="s">
        <v>734</v>
      </c>
      <c r="E576" s="150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50" t="s">
        <v>1093</v>
      </c>
      <c r="D577" s="151" t="s">
        <v>1094</v>
      </c>
      <c r="E577" s="150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50" t="s">
        <v>1095</v>
      </c>
      <c r="D578" s="151" t="s">
        <v>1096</v>
      </c>
      <c r="E578" s="150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50" t="s">
        <v>746</v>
      </c>
      <c r="D579" s="151" t="s">
        <v>747</v>
      </c>
      <c r="E579" s="150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50" t="s">
        <v>748</v>
      </c>
      <c r="D580" s="151" t="s">
        <v>749</v>
      </c>
      <c r="E580" s="150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50" t="s">
        <v>750</v>
      </c>
      <c r="D581" s="151" t="s">
        <v>751</v>
      </c>
      <c r="E581" s="150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50" t="s">
        <v>752</v>
      </c>
      <c r="D582" s="151" t="s">
        <v>753</v>
      </c>
      <c r="E582" s="157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50" t="s">
        <v>754</v>
      </c>
      <c r="D583" s="151" t="s">
        <v>755</v>
      </c>
      <c r="E583" s="157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50" t="s">
        <v>756</v>
      </c>
      <c r="D584" s="151" t="s">
        <v>757</v>
      </c>
      <c r="E584" s="157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50" t="s">
        <v>758</v>
      </c>
      <c r="D585" s="151" t="s">
        <v>759</v>
      </c>
      <c r="E585" s="157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50" t="s">
        <v>760</v>
      </c>
      <c r="D586" s="151" t="s">
        <v>670</v>
      </c>
      <c r="E586" s="157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50" t="s">
        <v>761</v>
      </c>
      <c r="D587" s="151" t="s">
        <v>762</v>
      </c>
      <c r="E587" s="157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50" t="s">
        <v>763</v>
      </c>
      <c r="D588" s="151" t="s">
        <v>764</v>
      </c>
      <c r="E588" s="157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50" t="s">
        <v>765</v>
      </c>
      <c r="D589" s="151" t="s">
        <v>766</v>
      </c>
      <c r="E589" s="157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50" t="s">
        <v>767</v>
      </c>
      <c r="D590" s="151" t="s">
        <v>768</v>
      </c>
      <c r="E590" s="157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50" t="s">
        <v>769</v>
      </c>
      <c r="D591" s="151" t="s">
        <v>770</v>
      </c>
      <c r="E591" s="157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50" t="s">
        <v>771</v>
      </c>
      <c r="D592" s="151" t="s">
        <v>772</v>
      </c>
      <c r="E592" s="157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50" t="s">
        <v>773</v>
      </c>
      <c r="D593" s="151" t="s">
        <v>757</v>
      </c>
      <c r="E593" s="150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50" t="s">
        <v>774</v>
      </c>
      <c r="D594" s="151" t="s">
        <v>719</v>
      </c>
      <c r="E594" s="150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50" t="s">
        <v>775</v>
      </c>
      <c r="D595" s="151" t="s">
        <v>776</v>
      </c>
      <c r="E595" s="157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50" t="s">
        <v>777</v>
      </c>
      <c r="D596" s="151" t="s">
        <v>778</v>
      </c>
      <c r="E596" s="157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50" t="s">
        <v>779</v>
      </c>
      <c r="D597" s="151" t="s">
        <v>780</v>
      </c>
      <c r="E597" s="157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50" t="s">
        <v>781</v>
      </c>
      <c r="D598" s="151" t="s">
        <v>782</v>
      </c>
      <c r="E598" s="157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50" t="s">
        <v>783</v>
      </c>
      <c r="D599" s="151" t="s">
        <v>784</v>
      </c>
      <c r="E599" s="157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50" t="s">
        <v>785</v>
      </c>
      <c r="D600" s="151" t="s">
        <v>786</v>
      </c>
      <c r="E600" s="157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50" t="s">
        <v>787</v>
      </c>
      <c r="D601" s="151" t="s">
        <v>788</v>
      </c>
      <c r="E601" s="157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50" t="s">
        <v>789</v>
      </c>
      <c r="D602" s="151" t="s">
        <v>790</v>
      </c>
      <c r="E602" s="150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50" t="s">
        <v>791</v>
      </c>
      <c r="D603" s="151" t="s">
        <v>757</v>
      </c>
      <c r="E603" s="150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50" t="s">
        <v>792</v>
      </c>
      <c r="D604" s="151" t="s">
        <v>793</v>
      </c>
      <c r="E604" s="150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50" t="s">
        <v>794</v>
      </c>
      <c r="D605" s="151" t="s">
        <v>795</v>
      </c>
      <c r="E605" s="150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50" t="s">
        <v>1097</v>
      </c>
      <c r="D606" s="151" t="s">
        <v>795</v>
      </c>
      <c r="E606" s="150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50" t="s">
        <v>1098</v>
      </c>
      <c r="D607" s="151" t="s">
        <v>1099</v>
      </c>
      <c r="E607" s="150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50" t="s">
        <v>1100</v>
      </c>
      <c r="D608" s="151" t="s">
        <v>1099</v>
      </c>
      <c r="E608" s="150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50" t="s">
        <v>1101</v>
      </c>
      <c r="D609" s="151" t="s">
        <v>1102</v>
      </c>
      <c r="E609" s="150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50" t="s">
        <v>1103</v>
      </c>
      <c r="D610" s="151" t="s">
        <v>1104</v>
      </c>
      <c r="E610" s="150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50" t="s">
        <v>1105</v>
      </c>
      <c r="D611" s="151" t="s">
        <v>1106</v>
      </c>
      <c r="E611" s="150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50" t="s">
        <v>1107</v>
      </c>
      <c r="D612" s="151" t="s">
        <v>1108</v>
      </c>
      <c r="E612" s="150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50" t="s">
        <v>1109</v>
      </c>
      <c r="D613" s="151" t="s">
        <v>1110</v>
      </c>
      <c r="E613" s="150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50" t="s">
        <v>796</v>
      </c>
      <c r="D614" s="151" t="s">
        <v>797</v>
      </c>
      <c r="E614" s="150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50" t="s">
        <v>798</v>
      </c>
      <c r="D615" s="151" t="s">
        <v>799</v>
      </c>
      <c r="E615" s="150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50" t="s">
        <v>1111</v>
      </c>
      <c r="D616" s="151" t="s">
        <v>1112</v>
      </c>
      <c r="E616" s="150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50" t="s">
        <v>800</v>
      </c>
      <c r="D617" s="151" t="s">
        <v>801</v>
      </c>
      <c r="E617" s="150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50" t="s">
        <v>802</v>
      </c>
      <c r="D618" s="151" t="s">
        <v>803</v>
      </c>
      <c r="E618" s="150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50" t="s">
        <v>804</v>
      </c>
      <c r="D619" s="151" t="s">
        <v>805</v>
      </c>
      <c r="E619" s="150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50" t="s">
        <v>806</v>
      </c>
      <c r="D620" s="151" t="s">
        <v>807</v>
      </c>
      <c r="E620" s="150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50" t="s">
        <v>808</v>
      </c>
      <c r="D621" s="151" t="s">
        <v>809</v>
      </c>
      <c r="E621" s="157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50" t="s">
        <v>810</v>
      </c>
      <c r="D622" s="151" t="s">
        <v>668</v>
      </c>
      <c r="E622" s="157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50" t="s">
        <v>1113</v>
      </c>
      <c r="D623" s="151" t="s">
        <v>1114</v>
      </c>
      <c r="E623" s="150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50" t="s">
        <v>811</v>
      </c>
      <c r="D624" s="151" t="s">
        <v>812</v>
      </c>
      <c r="E624" s="157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50" t="s">
        <v>813</v>
      </c>
      <c r="D625" s="151" t="s">
        <v>814</v>
      </c>
      <c r="E625" s="150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50" t="s">
        <v>815</v>
      </c>
      <c r="D626" s="151" t="s">
        <v>816</v>
      </c>
      <c r="E626" s="157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50" t="s">
        <v>817</v>
      </c>
      <c r="D627" s="151" t="s">
        <v>818</v>
      </c>
      <c r="E627" s="157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50" t="s">
        <v>819</v>
      </c>
      <c r="D628" s="151" t="s">
        <v>820</v>
      </c>
      <c r="E628" s="157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50" t="s">
        <v>821</v>
      </c>
      <c r="D629" s="151" t="s">
        <v>822</v>
      </c>
      <c r="E629" s="157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50" t="s">
        <v>823</v>
      </c>
      <c r="D630" s="151" t="s">
        <v>824</v>
      </c>
      <c r="E630" s="157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50" t="s">
        <v>825</v>
      </c>
      <c r="D631" s="151" t="s">
        <v>826</v>
      </c>
      <c r="E631" s="150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50" t="s">
        <v>827</v>
      </c>
      <c r="D632" s="151" t="s">
        <v>828</v>
      </c>
      <c r="E632" s="157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50" t="s">
        <v>829</v>
      </c>
      <c r="D633" s="151" t="s">
        <v>830</v>
      </c>
      <c r="E633" s="150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50" t="s">
        <v>831</v>
      </c>
      <c r="D634" s="151" t="s">
        <v>832</v>
      </c>
      <c r="E634" s="150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50" t="s">
        <v>833</v>
      </c>
      <c r="D635" s="151" t="s">
        <v>834</v>
      </c>
      <c r="E635" s="150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50" t="s">
        <v>835</v>
      </c>
      <c r="D636" s="151" t="s">
        <v>668</v>
      </c>
      <c r="E636" s="157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50" t="s">
        <v>836</v>
      </c>
      <c r="D637" s="151" t="s">
        <v>719</v>
      </c>
      <c r="E637" s="157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50" t="s">
        <v>844</v>
      </c>
      <c r="D638" s="151" t="s">
        <v>845</v>
      </c>
      <c r="E638" s="157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50" t="s">
        <v>846</v>
      </c>
      <c r="D639" s="151" t="s">
        <v>847</v>
      </c>
      <c r="E639" s="157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50" t="s">
        <v>848</v>
      </c>
      <c r="D640" s="151" t="s">
        <v>849</v>
      </c>
      <c r="E640" s="157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50" t="s">
        <v>850</v>
      </c>
      <c r="D641" s="151" t="s">
        <v>851</v>
      </c>
      <c r="E641" s="157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50" t="s">
        <v>852</v>
      </c>
      <c r="D642" s="151" t="s">
        <v>853</v>
      </c>
      <c r="E642" s="157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50" t="s">
        <v>854</v>
      </c>
      <c r="D643" s="151" t="s">
        <v>855</v>
      </c>
      <c r="E643" s="157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50" t="s">
        <v>856</v>
      </c>
      <c r="D644" s="151" t="s">
        <v>857</v>
      </c>
      <c r="E644" s="157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50" t="s">
        <v>858</v>
      </c>
      <c r="D645" s="151" t="s">
        <v>859</v>
      </c>
      <c r="E645" s="157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50" t="s">
        <v>860</v>
      </c>
      <c r="D646" s="151" t="s">
        <v>861</v>
      </c>
      <c r="E646" s="157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50" t="s">
        <v>862</v>
      </c>
      <c r="D647" s="151" t="s">
        <v>863</v>
      </c>
      <c r="E647" s="157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50" t="s">
        <v>864</v>
      </c>
      <c r="D648" s="151" t="s">
        <v>865</v>
      </c>
      <c r="E648" s="157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50" t="s">
        <v>1115</v>
      </c>
      <c r="D649" s="151" t="s">
        <v>1116</v>
      </c>
      <c r="E649" s="157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50" t="s">
        <v>1117</v>
      </c>
      <c r="D650" s="151" t="s">
        <v>1118</v>
      </c>
      <c r="E650" s="157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50" t="s">
        <v>1119</v>
      </c>
      <c r="D651" s="151" t="s">
        <v>1120</v>
      </c>
      <c r="E651" s="150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50" t="s">
        <v>1121</v>
      </c>
      <c r="D652" s="151" t="s">
        <v>1122</v>
      </c>
      <c r="E652" s="157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50" t="s">
        <v>1123</v>
      </c>
      <c r="D653" s="151" t="s">
        <v>1124</v>
      </c>
      <c r="E653" s="157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50" t="s">
        <v>1125</v>
      </c>
      <c r="D654" s="151" t="s">
        <v>1126</v>
      </c>
      <c r="E654" s="150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50" t="s">
        <v>866</v>
      </c>
      <c r="D655" s="151" t="s">
        <v>867</v>
      </c>
      <c r="E655" s="150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50" t="s">
        <v>868</v>
      </c>
      <c r="D656" s="151" t="s">
        <v>867</v>
      </c>
      <c r="E656" s="157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50" t="s">
        <v>1127</v>
      </c>
      <c r="D657" s="151" t="s">
        <v>1128</v>
      </c>
      <c r="E657" s="157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50" t="s">
        <v>869</v>
      </c>
      <c r="D658" s="151" t="s">
        <v>870</v>
      </c>
      <c r="E658" s="157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50" t="s">
        <v>1129</v>
      </c>
      <c r="D659" s="151" t="s">
        <v>1130</v>
      </c>
      <c r="E659" s="157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50" t="s">
        <v>1131</v>
      </c>
      <c r="D660" s="151" t="s">
        <v>1132</v>
      </c>
      <c r="E660" s="161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50" t="s">
        <v>1133</v>
      </c>
      <c r="D661" s="151" t="s">
        <v>1134</v>
      </c>
      <c r="E661" s="157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50" t="s">
        <v>1135</v>
      </c>
      <c r="D662" s="151" t="s">
        <v>1136</v>
      </c>
      <c r="E662" s="157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50" t="s">
        <v>1137</v>
      </c>
      <c r="D663" s="151" t="s">
        <v>1138</v>
      </c>
      <c r="E663" s="157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50" t="s">
        <v>1139</v>
      </c>
      <c r="D664" s="151" t="s">
        <v>1140</v>
      </c>
      <c r="E664" s="157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50" t="s">
        <v>1141</v>
      </c>
      <c r="D665" s="151" t="s">
        <v>1142</v>
      </c>
      <c r="E665" s="157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50" t="s">
        <v>1143</v>
      </c>
      <c r="D666" s="151" t="s">
        <v>1144</v>
      </c>
      <c r="E666" s="150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50" t="s">
        <v>1145</v>
      </c>
      <c r="D667" s="151" t="s">
        <v>1146</v>
      </c>
      <c r="E667" s="157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50" t="s">
        <v>1147</v>
      </c>
      <c r="D668" s="151" t="s">
        <v>670</v>
      </c>
      <c r="E668" s="150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50" t="s">
        <v>1148</v>
      </c>
      <c r="D669" s="151" t="s">
        <v>1149</v>
      </c>
      <c r="E669" s="150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50" t="s">
        <v>871</v>
      </c>
      <c r="D670" s="151" t="s">
        <v>872</v>
      </c>
      <c r="E670" s="157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50" t="s">
        <v>873</v>
      </c>
      <c r="D671" s="151" t="s">
        <v>874</v>
      </c>
      <c r="E671" s="161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50" t="s">
        <v>875</v>
      </c>
      <c r="D672" s="151" t="s">
        <v>876</v>
      </c>
      <c r="E672" s="161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50" t="s">
        <v>877</v>
      </c>
      <c r="D673" s="151" t="s">
        <v>876</v>
      </c>
      <c r="E673" s="157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50" t="s">
        <v>1150</v>
      </c>
      <c r="D674" s="151" t="s">
        <v>1151</v>
      </c>
      <c r="E674" s="157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50" t="s">
        <v>1152</v>
      </c>
      <c r="D675" s="151" t="s">
        <v>1153</v>
      </c>
      <c r="E675" s="150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50" t="s">
        <v>878</v>
      </c>
      <c r="D676" s="151" t="s">
        <v>879</v>
      </c>
      <c r="E676" s="150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50" t="s">
        <v>880</v>
      </c>
      <c r="D677" s="151" t="s">
        <v>881</v>
      </c>
      <c r="E677" s="150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50" t="s">
        <v>1154</v>
      </c>
      <c r="D678" s="151" t="s">
        <v>1155</v>
      </c>
      <c r="E678" s="150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50" t="s">
        <v>1156</v>
      </c>
      <c r="D679" s="151" t="s">
        <v>1157</v>
      </c>
      <c r="E679" s="150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50" t="s">
        <v>1158</v>
      </c>
      <c r="D680" s="151" t="s">
        <v>1159</v>
      </c>
      <c r="E680" s="150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50" t="s">
        <v>882</v>
      </c>
      <c r="D681" s="151" t="s">
        <v>883</v>
      </c>
      <c r="E681" s="150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50" t="s">
        <v>884</v>
      </c>
      <c r="D682" s="151" t="s">
        <v>885</v>
      </c>
      <c r="E682" s="157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50" t="s">
        <v>1160</v>
      </c>
      <c r="D683" s="151" t="s">
        <v>1161</v>
      </c>
      <c r="E683" s="150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50" t="s">
        <v>886</v>
      </c>
      <c r="D684" s="151" t="s">
        <v>887</v>
      </c>
      <c r="E684" s="157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50" t="s">
        <v>888</v>
      </c>
      <c r="D685" s="151" t="s">
        <v>889</v>
      </c>
      <c r="E685" s="150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50" t="s">
        <v>890</v>
      </c>
      <c r="D686" s="151" t="s">
        <v>891</v>
      </c>
      <c r="E686" s="150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50" t="s">
        <v>892</v>
      </c>
      <c r="D687" s="151" t="s">
        <v>893</v>
      </c>
      <c r="E687" s="157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50" t="s">
        <v>894</v>
      </c>
      <c r="D688" s="151" t="s">
        <v>757</v>
      </c>
      <c r="E688" s="157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50" t="s">
        <v>895</v>
      </c>
      <c r="D689" s="151" t="s">
        <v>896</v>
      </c>
      <c r="E689" s="157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50" t="s">
        <v>897</v>
      </c>
      <c r="D690" s="151" t="s">
        <v>896</v>
      </c>
      <c r="E690" s="157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50" t="s">
        <v>898</v>
      </c>
      <c r="D691" s="151" t="s">
        <v>899</v>
      </c>
      <c r="E691" s="157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50" t="s">
        <v>900</v>
      </c>
      <c r="D692" s="151" t="s">
        <v>901</v>
      </c>
      <c r="E692" s="150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50" t="s">
        <v>902</v>
      </c>
      <c r="D693" s="151" t="s">
        <v>903</v>
      </c>
      <c r="E693" s="150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50" t="s">
        <v>904</v>
      </c>
      <c r="D694" s="151" t="s">
        <v>905</v>
      </c>
      <c r="E694" s="157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50" t="s">
        <v>906</v>
      </c>
      <c r="D695" s="151" t="s">
        <v>907</v>
      </c>
      <c r="E695" s="157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50" t="s">
        <v>908</v>
      </c>
      <c r="D696" s="151" t="s">
        <v>909</v>
      </c>
      <c r="E696" s="157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50" t="s">
        <v>910</v>
      </c>
      <c r="D697" s="151" t="s">
        <v>909</v>
      </c>
      <c r="E697" s="157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50" t="s">
        <v>911</v>
      </c>
      <c r="D698" s="151" t="s">
        <v>912</v>
      </c>
      <c r="E698" s="150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50" t="s">
        <v>913</v>
      </c>
      <c r="D699" s="151" t="s">
        <v>912</v>
      </c>
      <c r="E699" s="150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50" t="s">
        <v>914</v>
      </c>
      <c r="D700" s="151" t="s">
        <v>915</v>
      </c>
      <c r="E700" s="150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50" t="s">
        <v>916</v>
      </c>
      <c r="D701" s="151" t="s">
        <v>915</v>
      </c>
      <c r="E701" s="150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50" t="s">
        <v>917</v>
      </c>
      <c r="D702" s="151" t="s">
        <v>918</v>
      </c>
      <c r="E702" s="150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50" t="s">
        <v>919</v>
      </c>
      <c r="D703" s="151" t="s">
        <v>670</v>
      </c>
      <c r="E703" s="150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50" t="s">
        <v>920</v>
      </c>
      <c r="D704" s="151" t="s">
        <v>757</v>
      </c>
      <c r="E704" s="150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50" t="s">
        <v>921</v>
      </c>
      <c r="D705" s="151" t="s">
        <v>922</v>
      </c>
      <c r="E705" s="157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50" t="s">
        <v>923</v>
      </c>
      <c r="D706" s="151" t="s">
        <v>924</v>
      </c>
      <c r="E706" s="150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50" t="s">
        <v>925</v>
      </c>
      <c r="D707" s="151" t="s">
        <v>926</v>
      </c>
      <c r="E707" s="150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50" t="s">
        <v>927</v>
      </c>
      <c r="D708" s="151" t="s">
        <v>928</v>
      </c>
      <c r="E708" s="150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50" t="s">
        <v>929</v>
      </c>
      <c r="D709" s="151" t="s">
        <v>930</v>
      </c>
      <c r="E709" s="150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50" t="s">
        <v>931</v>
      </c>
      <c r="D710" s="151" t="s">
        <v>932</v>
      </c>
      <c r="E710" s="150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50" t="s">
        <v>933</v>
      </c>
      <c r="D711" s="151" t="s">
        <v>934</v>
      </c>
      <c r="E711" s="150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50" t="s">
        <v>935</v>
      </c>
      <c r="D712" s="151" t="s">
        <v>936</v>
      </c>
      <c r="E712" s="150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50" t="s">
        <v>937</v>
      </c>
      <c r="D713" s="151" t="s">
        <v>938</v>
      </c>
      <c r="E713" s="150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50" t="s">
        <v>939</v>
      </c>
      <c r="D714" s="151" t="s">
        <v>934</v>
      </c>
      <c r="E714" s="150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50" t="s">
        <v>940</v>
      </c>
      <c r="D715" s="151" t="s">
        <v>936</v>
      </c>
      <c r="E715" s="150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50" t="s">
        <v>941</v>
      </c>
      <c r="D716" s="151" t="s">
        <v>942</v>
      </c>
      <c r="E716" s="150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50" t="s">
        <v>1162</v>
      </c>
      <c r="D717" s="151" t="s">
        <v>1163</v>
      </c>
      <c r="E717" s="150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50" t="s">
        <v>1164</v>
      </c>
      <c r="D718" s="151" t="s">
        <v>1165</v>
      </c>
      <c r="E718" s="150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50" t="s">
        <v>1166</v>
      </c>
      <c r="D719" s="151" t="s">
        <v>1167</v>
      </c>
      <c r="E719" s="150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50" t="s">
        <v>943</v>
      </c>
      <c r="D720" s="151" t="s">
        <v>944</v>
      </c>
      <c r="E720" s="150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50" t="s">
        <v>945</v>
      </c>
      <c r="D721" s="151" t="s">
        <v>946</v>
      </c>
      <c r="E721" s="150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50" t="s">
        <v>947</v>
      </c>
      <c r="D722" s="151" t="s">
        <v>948</v>
      </c>
      <c r="E722" s="150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50" t="s">
        <v>949</v>
      </c>
      <c r="D723" s="151" t="s">
        <v>950</v>
      </c>
      <c r="E723" s="149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50" t="s">
        <v>951</v>
      </c>
      <c r="D724" s="151" t="s">
        <v>952</v>
      </c>
      <c r="E724" s="149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50" t="s">
        <v>1168</v>
      </c>
      <c r="D725" s="151" t="s">
        <v>1169</v>
      </c>
      <c r="E725" s="150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50" t="s">
        <v>953</v>
      </c>
      <c r="D726" s="151" t="s">
        <v>954</v>
      </c>
      <c r="E726" s="150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50" t="s">
        <v>1170</v>
      </c>
      <c r="D727" s="158" t="s">
        <v>1171</v>
      </c>
      <c r="E727" s="150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50" t="s">
        <v>1172</v>
      </c>
      <c r="D728" s="151" t="s">
        <v>1173</v>
      </c>
      <c r="E728" s="150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50" t="s">
        <v>1174</v>
      </c>
      <c r="D729" s="151" t="s">
        <v>1175</v>
      </c>
      <c r="E729" s="150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50" t="s">
        <v>1176</v>
      </c>
      <c r="D730" s="158" t="s">
        <v>1177</v>
      </c>
      <c r="E730" s="150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50" t="s">
        <v>1178</v>
      </c>
      <c r="D731" s="158" t="s">
        <v>1179</v>
      </c>
      <c r="E731" s="150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50" t="s">
        <v>1180</v>
      </c>
      <c r="D732" s="158" t="s">
        <v>1181</v>
      </c>
      <c r="E732" s="150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50" t="s">
        <v>1182</v>
      </c>
      <c r="D733" s="158" t="s">
        <v>1183</v>
      </c>
      <c r="E733" s="150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50" t="s">
        <v>955</v>
      </c>
      <c r="D734" s="158" t="s">
        <v>956</v>
      </c>
      <c r="E734" s="150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50" t="s">
        <v>957</v>
      </c>
      <c r="D735" s="158" t="s">
        <v>958</v>
      </c>
      <c r="E735" s="150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50" t="s">
        <v>959</v>
      </c>
      <c r="D736" s="158" t="s">
        <v>960</v>
      </c>
      <c r="E736" s="150">
        <v>2</v>
      </c>
    </row>
    <row r="737" spans="1:5" customFormat="1" ht="15">
      <c r="A737" s="49" t="str">
        <f t="shared" ref="A737:A797" si="32">LEFT(C737,3)</f>
        <v>PHC</v>
      </c>
      <c r="B737" s="49" t="str">
        <f t="shared" ref="B737:B797" si="33">RIGHT(C737,3)</f>
        <v>406</v>
      </c>
      <c r="C737" s="150" t="s">
        <v>961</v>
      </c>
      <c r="D737" s="158" t="s">
        <v>962</v>
      </c>
      <c r="E737" s="150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50" t="s">
        <v>963</v>
      </c>
      <c r="D738" s="151" t="s">
        <v>964</v>
      </c>
      <c r="E738" s="150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50" t="s">
        <v>965</v>
      </c>
      <c r="D739" s="151" t="s">
        <v>966</v>
      </c>
      <c r="E739" s="150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50" t="s">
        <v>967</v>
      </c>
      <c r="D740" s="151" t="s">
        <v>968</v>
      </c>
      <c r="E740" s="150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50" t="s">
        <v>969</v>
      </c>
      <c r="D741" s="151" t="s">
        <v>970</v>
      </c>
      <c r="E741" s="150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50" t="s">
        <v>971</v>
      </c>
      <c r="D742" s="151" t="s">
        <v>972</v>
      </c>
      <c r="E742" s="150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50" t="s">
        <v>1184</v>
      </c>
      <c r="D743" s="151" t="s">
        <v>1185</v>
      </c>
      <c r="E743" s="150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50" t="s">
        <v>973</v>
      </c>
      <c r="D744" s="151" t="s">
        <v>757</v>
      </c>
      <c r="E744" s="150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50" t="s">
        <v>974</v>
      </c>
      <c r="D745" s="151" t="s">
        <v>757</v>
      </c>
      <c r="E745" s="150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50" t="s">
        <v>975</v>
      </c>
      <c r="D746" s="151" t="s">
        <v>976</v>
      </c>
      <c r="E746" s="150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50" t="s">
        <v>977</v>
      </c>
      <c r="D747" s="151" t="s">
        <v>978</v>
      </c>
      <c r="E747" s="150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50" t="s">
        <v>979</v>
      </c>
      <c r="D748" s="151" t="s">
        <v>980</v>
      </c>
      <c r="E748" s="150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50" t="s">
        <v>981</v>
      </c>
      <c r="D749" s="151" t="s">
        <v>982</v>
      </c>
      <c r="E749" s="150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50" t="s">
        <v>983</v>
      </c>
      <c r="D750" s="151" t="s">
        <v>984</v>
      </c>
      <c r="E750" s="150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50" t="s">
        <v>1186</v>
      </c>
      <c r="D751" s="151" t="s">
        <v>670</v>
      </c>
      <c r="E751" s="150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50" t="s">
        <v>985</v>
      </c>
      <c r="D752" s="151" t="s">
        <v>986</v>
      </c>
      <c r="E752" s="149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50" t="s">
        <v>987</v>
      </c>
      <c r="D753" s="151" t="s">
        <v>988</v>
      </c>
      <c r="E753" s="149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50" t="s">
        <v>1187</v>
      </c>
      <c r="D754" s="151" t="s">
        <v>719</v>
      </c>
      <c r="E754" s="157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50" t="s">
        <v>989</v>
      </c>
      <c r="D755" s="151" t="s">
        <v>757</v>
      </c>
      <c r="E755" s="157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50" t="s">
        <v>1188</v>
      </c>
      <c r="D756" s="151" t="s">
        <v>1189</v>
      </c>
      <c r="E756" s="149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50" t="s">
        <v>990</v>
      </c>
      <c r="D757" s="151" t="s">
        <v>991</v>
      </c>
      <c r="E757" s="149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50" t="s">
        <v>992</v>
      </c>
      <c r="D758" s="151" t="s">
        <v>993</v>
      </c>
      <c r="E758" s="149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50" t="s">
        <v>994</v>
      </c>
      <c r="D759" s="151" t="s">
        <v>995</v>
      </c>
      <c r="E759" s="149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50" t="s">
        <v>996</v>
      </c>
      <c r="D760" s="151" t="s">
        <v>997</v>
      </c>
      <c r="E760" s="149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50" t="s">
        <v>998</v>
      </c>
      <c r="D761" s="151" t="s">
        <v>999</v>
      </c>
      <c r="E761" s="149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50" t="s">
        <v>1000</v>
      </c>
      <c r="D762" s="151" t="s">
        <v>1001</v>
      </c>
      <c r="E762" s="149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50" t="s">
        <v>1190</v>
      </c>
      <c r="D763" s="151" t="s">
        <v>1191</v>
      </c>
      <c r="E763" s="149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50" t="s">
        <v>1002</v>
      </c>
      <c r="D764" s="151" t="s">
        <v>1003</v>
      </c>
      <c r="E764" s="149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50" t="s">
        <v>1192</v>
      </c>
      <c r="D765" s="151" t="s">
        <v>1193</v>
      </c>
      <c r="E765" s="157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50" t="s">
        <v>1004</v>
      </c>
      <c r="D766" s="151" t="s">
        <v>1005</v>
      </c>
      <c r="E766" s="149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50" t="s">
        <v>1006</v>
      </c>
      <c r="D767" s="151" t="s">
        <v>1007</v>
      </c>
      <c r="E767" s="149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50" t="s">
        <v>1194</v>
      </c>
      <c r="D768" s="151" t="s">
        <v>1007</v>
      </c>
      <c r="E768" s="150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50" t="s">
        <v>1195</v>
      </c>
      <c r="D769" s="151" t="s">
        <v>1196</v>
      </c>
      <c r="E769" s="150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50" t="s">
        <v>1197</v>
      </c>
      <c r="D770" s="151" t="s">
        <v>1196</v>
      </c>
      <c r="E770" s="150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50" t="s">
        <v>1198</v>
      </c>
      <c r="D771" s="151" t="s">
        <v>1199</v>
      </c>
      <c r="E771" s="149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50" t="s">
        <v>1200</v>
      </c>
      <c r="D772" s="151" t="s">
        <v>1201</v>
      </c>
      <c r="E772" s="149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50" t="s">
        <v>1202</v>
      </c>
      <c r="D773" s="151" t="s">
        <v>1203</v>
      </c>
      <c r="E773" s="157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50" t="s">
        <v>1204</v>
      </c>
      <c r="D774" s="151" t="s">
        <v>1205</v>
      </c>
      <c r="E774" s="157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50" t="s">
        <v>1008</v>
      </c>
      <c r="D775" s="151" t="s">
        <v>1009</v>
      </c>
      <c r="E775" s="157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50" t="s">
        <v>1010</v>
      </c>
      <c r="D776" s="151" t="s">
        <v>757</v>
      </c>
      <c r="E776" s="157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50" t="s">
        <v>1011</v>
      </c>
      <c r="D777" s="151" t="s">
        <v>759</v>
      </c>
      <c r="E777" s="157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50" t="s">
        <v>1012</v>
      </c>
      <c r="D778" s="151" t="s">
        <v>670</v>
      </c>
      <c r="E778" s="157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50" t="s">
        <v>1013</v>
      </c>
      <c r="D779" s="151" t="s">
        <v>1014</v>
      </c>
      <c r="E779" s="150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50" t="s">
        <v>1015</v>
      </c>
      <c r="D780" s="151" t="s">
        <v>1016</v>
      </c>
      <c r="E780" s="150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50" t="s">
        <v>1017</v>
      </c>
      <c r="D781" s="151" t="s">
        <v>1018</v>
      </c>
      <c r="E781" s="150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50" t="s">
        <v>1019</v>
      </c>
      <c r="D782" s="151" t="s">
        <v>757</v>
      </c>
      <c r="E782" s="150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50" t="s">
        <v>1020</v>
      </c>
      <c r="D783" s="151" t="s">
        <v>719</v>
      </c>
      <c r="E783" s="150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50" t="s">
        <v>1021</v>
      </c>
      <c r="D784" s="151" t="s">
        <v>1022</v>
      </c>
      <c r="E784" s="150">
        <v>3</v>
      </c>
    </row>
    <row r="785" spans="1:13" customFormat="1" ht="15">
      <c r="A785" s="49" t="str">
        <f t="shared" si="32"/>
        <v>TOU</v>
      </c>
      <c r="B785" s="49" t="str">
        <f t="shared" si="33"/>
        <v>405</v>
      </c>
      <c r="C785" s="150" t="s">
        <v>1023</v>
      </c>
      <c r="D785" s="151" t="s">
        <v>1024</v>
      </c>
      <c r="E785" s="157">
        <v>2</v>
      </c>
    </row>
    <row r="786" spans="1:13" customFormat="1" ht="15">
      <c r="A786" s="49" t="str">
        <f t="shared" si="32"/>
        <v>TOU</v>
      </c>
      <c r="B786" s="49" t="str">
        <f t="shared" si="33"/>
        <v>411</v>
      </c>
      <c r="C786" s="150" t="s">
        <v>1025</v>
      </c>
      <c r="D786" s="151" t="s">
        <v>1026</v>
      </c>
      <c r="E786" s="157">
        <v>2</v>
      </c>
    </row>
    <row r="787" spans="1:13" customFormat="1" ht="15">
      <c r="A787" s="49" t="str">
        <f t="shared" si="32"/>
        <v>TOU</v>
      </c>
      <c r="B787" s="49" t="str">
        <f t="shared" si="33"/>
        <v>431</v>
      </c>
      <c r="C787" s="150" t="s">
        <v>1027</v>
      </c>
      <c r="D787" s="151" t="s">
        <v>1028</v>
      </c>
      <c r="E787" s="157">
        <v>2</v>
      </c>
    </row>
    <row r="788" spans="1:13" customFormat="1" ht="15">
      <c r="A788" s="49" t="str">
        <f t="shared" si="32"/>
        <v>TOU</v>
      </c>
      <c r="B788" s="49" t="str">
        <f t="shared" si="33"/>
        <v>448</v>
      </c>
      <c r="C788" s="150" t="s">
        <v>1029</v>
      </c>
      <c r="D788" s="151" t="s">
        <v>1030</v>
      </c>
      <c r="E788" s="157">
        <v>5</v>
      </c>
    </row>
    <row r="789" spans="1:13" customFormat="1" ht="15">
      <c r="A789" s="49" t="str">
        <f t="shared" si="32"/>
        <v>TOU</v>
      </c>
      <c r="B789" s="49" t="str">
        <f t="shared" si="33"/>
        <v>449</v>
      </c>
      <c r="C789" s="150" t="s">
        <v>1031</v>
      </c>
      <c r="D789" s="151" t="s">
        <v>1032</v>
      </c>
      <c r="E789" s="157">
        <v>5</v>
      </c>
    </row>
    <row r="790" spans="1:13" customFormat="1" ht="15">
      <c r="A790" s="49" t="str">
        <f t="shared" si="32"/>
        <v>TOU</v>
      </c>
      <c r="B790" s="49" t="str">
        <f t="shared" si="33"/>
        <v>496</v>
      </c>
      <c r="C790" s="150" t="s">
        <v>1033</v>
      </c>
      <c r="D790" s="151" t="s">
        <v>757</v>
      </c>
      <c r="E790" s="157">
        <v>1</v>
      </c>
    </row>
    <row r="791" spans="1:13" customFormat="1" ht="15">
      <c r="A791" s="49" t="str">
        <f t="shared" si="32"/>
        <v>THR</v>
      </c>
      <c r="B791" s="49" t="str">
        <f t="shared" si="33"/>
        <v>201</v>
      </c>
      <c r="C791" s="150" t="s">
        <v>610</v>
      </c>
      <c r="D791" s="151" t="s">
        <v>1206</v>
      </c>
      <c r="E791" s="150">
        <v>3</v>
      </c>
    </row>
    <row r="792" spans="1:13" customFormat="1" ht="15">
      <c r="A792" s="49" t="str">
        <f t="shared" si="32"/>
        <v>UIU</v>
      </c>
      <c r="B792" s="49" t="str">
        <f t="shared" si="33"/>
        <v>101</v>
      </c>
      <c r="C792" s="150" t="s">
        <v>1034</v>
      </c>
      <c r="D792" s="151" t="s">
        <v>1035</v>
      </c>
      <c r="E792" s="157">
        <v>3</v>
      </c>
    </row>
    <row r="793" spans="1:13" customFormat="1" ht="15">
      <c r="A793" s="49" t="str">
        <f t="shared" si="32"/>
        <v>UIU</v>
      </c>
      <c r="B793" s="49" t="str">
        <f t="shared" si="33"/>
        <v>211</v>
      </c>
      <c r="C793" s="150" t="s">
        <v>1036</v>
      </c>
      <c r="D793" s="151" t="s">
        <v>1037</v>
      </c>
      <c r="E793" s="157">
        <v>4</v>
      </c>
    </row>
    <row r="794" spans="1:13" customFormat="1" ht="15">
      <c r="A794" s="49" t="str">
        <f t="shared" si="32"/>
        <v>UIU</v>
      </c>
      <c r="B794" s="49" t="str">
        <f t="shared" si="33"/>
        <v>303</v>
      </c>
      <c r="C794" s="150" t="s">
        <v>1038</v>
      </c>
      <c r="D794" s="151" t="s">
        <v>1039</v>
      </c>
      <c r="E794" s="150">
        <v>3</v>
      </c>
    </row>
    <row r="795" spans="1:13" customFormat="1" ht="15">
      <c r="A795" s="49" t="str">
        <f t="shared" si="32"/>
        <v>UIU</v>
      </c>
      <c r="B795" s="49" t="str">
        <f t="shared" si="33"/>
        <v>301</v>
      </c>
      <c r="C795" s="150" t="s">
        <v>1207</v>
      </c>
      <c r="D795" s="151" t="s">
        <v>1208</v>
      </c>
      <c r="E795" s="157">
        <v>3</v>
      </c>
    </row>
    <row r="796" spans="1:13" customFormat="1" ht="15">
      <c r="A796" s="49" t="s">
        <v>1256</v>
      </c>
      <c r="B796" s="49">
        <v>335</v>
      </c>
      <c r="C796" s="150" t="s">
        <v>1257</v>
      </c>
      <c r="D796" s="151" t="s">
        <v>1258</v>
      </c>
      <c r="E796" s="157">
        <v>2</v>
      </c>
    </row>
    <row r="797" spans="1:13" customFormat="1" ht="15">
      <c r="A797" s="49" t="str">
        <f t="shared" si="32"/>
        <v>UIU</v>
      </c>
      <c r="B797" s="49" t="str">
        <f t="shared" si="33"/>
        <v>254</v>
      </c>
      <c r="C797" s="150" t="s">
        <v>1209</v>
      </c>
      <c r="D797" s="151" t="s">
        <v>1210</v>
      </c>
      <c r="E797" s="157">
        <v>3</v>
      </c>
    </row>
    <row r="798" spans="1:13" s="52" customFormat="1">
      <c r="A798" s="49"/>
      <c r="B798" s="49"/>
      <c r="C798" s="50"/>
      <c r="E798" s="49"/>
      <c r="F798" s="49"/>
      <c r="G798" s="49"/>
      <c r="H798" s="49"/>
      <c r="I798" s="49"/>
      <c r="J798" s="49"/>
      <c r="K798" s="49"/>
      <c r="L798" s="49"/>
      <c r="M798" s="4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2025-05-28T05:30:10Z</cp:lastPrinted>
  <dcterms:created xsi:type="dcterms:W3CDTF">2009-04-20T08:11:00Z</dcterms:created>
  <dcterms:modified xsi:type="dcterms:W3CDTF">2025-05-28T05:30:26Z</dcterms:modified>
</cp:coreProperties>
</file>